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tação de contas mensal - 2021\Prestação janeiro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'!$C$28:$H$117</definedName>
    <definedName name="__xlnm__FilterDatabase_0" localSheetId="0">'OSC '!$C$28:$H$117</definedName>
  </definedNames>
  <calcPr calcId="162913"/>
</workbook>
</file>

<file path=xl/calcChain.xml><?xml version="1.0" encoding="utf-8"?>
<calcChain xmlns="http://schemas.openxmlformats.org/spreadsheetml/2006/main">
  <c r="O261" i="8" l="1"/>
  <c r="M261" i="8"/>
  <c r="L261" i="8"/>
  <c r="I261" i="8"/>
  <c r="N260" i="8"/>
  <c r="N255" i="8"/>
  <c r="N251" i="8"/>
  <c r="N248" i="8"/>
  <c r="N244" i="8"/>
  <c r="O241" i="8"/>
  <c r="N235" i="8"/>
  <c r="N232" i="8"/>
  <c r="N228" i="8"/>
  <c r="N225" i="8"/>
  <c r="N221" i="8"/>
  <c r="N218" i="8"/>
  <c r="N214" i="8"/>
  <c r="N211" i="8"/>
  <c r="N261" i="8" s="1"/>
  <c r="M207" i="8"/>
  <c r="L207" i="8"/>
  <c r="N206" i="8"/>
  <c r="N203" i="8"/>
  <c r="N199" i="8"/>
  <c r="N196" i="8"/>
  <c r="O192" i="8"/>
  <c r="N187" i="8"/>
  <c r="O183" i="8"/>
  <c r="N181" i="8"/>
  <c r="N178" i="8"/>
  <c r="N174" i="8"/>
  <c r="O171" i="8"/>
  <c r="N169" i="8"/>
  <c r="O165" i="8"/>
  <c r="N163" i="8"/>
  <c r="O160" i="8"/>
  <c r="O207" i="8" s="1"/>
  <c r="N155" i="8"/>
  <c r="N151" i="8"/>
  <c r="N148" i="8"/>
  <c r="N207" i="8" s="1"/>
  <c r="M144" i="8"/>
  <c r="L144" i="8"/>
  <c r="N143" i="8"/>
  <c r="O140" i="8"/>
  <c r="N138" i="8"/>
  <c r="O134" i="8"/>
  <c r="N132" i="8"/>
  <c r="N129" i="8"/>
  <c r="N125" i="8"/>
  <c r="N122" i="8"/>
  <c r="N118" i="8"/>
  <c r="N115" i="8"/>
  <c r="O111" i="8"/>
  <c r="N109" i="8"/>
  <c r="N104" i="8"/>
  <c r="N100" i="8"/>
  <c r="N96" i="8"/>
  <c r="N92" i="8"/>
  <c r="O89" i="8"/>
  <c r="O144" i="8" s="1"/>
  <c r="N87" i="8"/>
  <c r="N144" i="8" s="1"/>
  <c r="M83" i="8"/>
  <c r="L83" i="8"/>
  <c r="O82" i="8"/>
  <c r="N80" i="8"/>
  <c r="N77" i="8"/>
  <c r="N73" i="8"/>
  <c r="O70" i="8"/>
  <c r="N68" i="8"/>
  <c r="O64" i="8"/>
  <c r="N62" i="8"/>
  <c r="N59" i="8"/>
  <c r="N55" i="8"/>
  <c r="N52" i="8"/>
  <c r="O48" i="8"/>
  <c r="N46" i="8"/>
  <c r="O43" i="8"/>
  <c r="N41" i="8"/>
  <c r="N37" i="8"/>
  <c r="O34" i="8"/>
  <c r="O83" i="8" s="1"/>
  <c r="N32" i="8"/>
  <c r="N83" i="8" s="1"/>
  <c r="N28" i="8"/>
  <c r="N25" i="8"/>
  <c r="N21" i="8"/>
  <c r="N263" i="8" s="1"/>
  <c r="M21" i="8"/>
  <c r="M263" i="8" s="1"/>
  <c r="L21" i="8"/>
  <c r="L263" i="8" s="1"/>
  <c r="N20" i="8"/>
  <c r="N17" i="8"/>
  <c r="N13" i="8"/>
  <c r="O10" i="8"/>
  <c r="O21" i="8" s="1"/>
  <c r="O263" i="8" s="1"/>
  <c r="N8" i="8"/>
  <c r="D135" i="4" l="1"/>
  <c r="E117" i="1" l="1"/>
  <c r="D72" i="4" l="1"/>
  <c r="D46" i="4" l="1"/>
  <c r="D89" i="4" l="1"/>
  <c r="D103" i="4" l="1"/>
  <c r="H24" i="1" l="1"/>
  <c r="D84" i="4" l="1"/>
  <c r="D140" i="4" l="1"/>
  <c r="D78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<sst xmlns="http://schemas.openxmlformats.org/spreadsheetml/2006/main" count="1259" uniqueCount="223">
  <si>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</si>
  <si>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</si>
  <si>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</si>
  <si>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</si>
  <si>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</si>
  <si>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</si>
  <si>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</si>
  <si>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</si>
  <si>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</si>
  <si>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</si>
  <si>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</si>
  <si>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</si>
  <si>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</si>
  <si>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</si>
  <si>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</si>
  <si>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</si>
  <si>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</si>
  <si>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</si>
  <si>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</si>
  <si>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</si>
  <si>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</si>
  <si>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</si>
  <si>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</si>
  <si>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</si>
  <si>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</si>
  <si>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>%  previsto no Plano de Trabalho</t>
  </si>
  <si>
    <t>nr documento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</si>
  <si>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</si>
  <si>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</si>
  <si>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</si>
  <si>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</si>
  <si>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</si>
  <si>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</si>
  <si>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</si>
  <si>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</si>
  <si>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</si>
  <si>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</si>
  <si>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</si>
  <si>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Débito</t>
  </si>
  <si>
    <t>Hortifruti</t>
  </si>
  <si>
    <t>Transferência</t>
  </si>
  <si>
    <t>Graciete Etile</t>
  </si>
  <si>
    <t>Heitor Santos</t>
  </si>
  <si>
    <t>Suellen Helena</t>
  </si>
  <si>
    <t>Jozeli Vieira</t>
  </si>
  <si>
    <t>Guia</t>
  </si>
  <si>
    <t>CIA Ultragaz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</si>
  <si>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</si>
  <si>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</si>
  <si>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</si>
  <si>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</si>
  <si>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</si>
  <si>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</si>
  <si>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</si>
  <si>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</si>
  <si>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</si>
  <si>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</si>
  <si>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</si>
  <si>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</si>
  <si>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</si>
  <si>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</si>
  <si>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</si>
  <si>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</si>
  <si>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</si>
  <si>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</si>
  <si>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</si>
  <si>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</si>
  <si>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</si>
  <si>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</si>
  <si>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</si>
  <si>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</si>
  <si>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</si>
  <si>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</si>
  <si>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</si>
  <si>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</si>
  <si>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</si>
  <si>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Outros materiais de consumo</t>
  </si>
  <si>
    <t>Outros serviços de terceiros</t>
  </si>
  <si>
    <t>Luciana M Almeida</t>
  </si>
  <si>
    <t>Diogo Araujo</t>
  </si>
  <si>
    <t>FGTS</t>
  </si>
  <si>
    <t>Liliane de Melo</t>
  </si>
  <si>
    <t>Analia Souza Cruz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</si>
  <si>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</si>
  <si>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</si>
  <si>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</si>
  <si>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</si>
  <si>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</si>
  <si>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</si>
  <si>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</si>
  <si>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Verisure Brasil</t>
  </si>
  <si>
    <t>Monitoramento de alarmes</t>
  </si>
  <si>
    <t>Lea Alves Maria Leme</t>
  </si>
  <si>
    <t>Telefone, internet restaurante</t>
  </si>
  <si>
    <t>Fornecimento de gás</t>
  </si>
  <si>
    <t>Renata Pereira</t>
  </si>
  <si>
    <t xml:space="preserve">Café </t>
  </si>
  <si>
    <t xml:space="preserve"> QRcode</t>
  </si>
  <si>
    <t>QRcode</t>
  </si>
  <si>
    <t>Data débito</t>
  </si>
  <si>
    <t>Marmitex isopor</t>
  </si>
  <si>
    <t>Energia elétrica - escritório restaurante</t>
  </si>
  <si>
    <t>Saúde ocupacional</t>
  </si>
  <si>
    <t>Nº documento</t>
  </si>
  <si>
    <t>Ana Cristina A. Araujo</t>
  </si>
  <si>
    <t>Energia elétrica -  restaurante</t>
  </si>
  <si>
    <t>QR Code</t>
  </si>
  <si>
    <t>Valor depositar</t>
  </si>
  <si>
    <t>Luan M Romeiro</t>
  </si>
  <si>
    <t>Lucas Silva</t>
  </si>
  <si>
    <t>Rateio contabilidade</t>
  </si>
  <si>
    <t>S.M. Serretielo</t>
  </si>
  <si>
    <t>Coleta de resíduos</t>
  </si>
  <si>
    <t>R$ -</t>
  </si>
  <si>
    <t>O.S.A Comércio Embalagens</t>
  </si>
  <si>
    <t>Tranferência</t>
  </si>
  <si>
    <t>Tarifa transferência de recursos</t>
  </si>
  <si>
    <t>Tarifa bancária</t>
  </si>
  <si>
    <t>Marcelo Jose</t>
  </si>
  <si>
    <t>Coxa solteira</t>
  </si>
  <si>
    <t>Frigbrasil Com de Carnes e Alim Ltda</t>
  </si>
  <si>
    <t>Carne moida</t>
  </si>
  <si>
    <t>Anália Souza</t>
  </si>
  <si>
    <t>Débora Rocca</t>
  </si>
  <si>
    <t>Água - restaurante</t>
  </si>
  <si>
    <t xml:space="preserve">Água - escritório  restaurante </t>
  </si>
  <si>
    <t>boleto</t>
  </si>
  <si>
    <t>Tarifa manu. Conta ativa</t>
  </si>
  <si>
    <t xml:space="preserve"> 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</si>
  <si>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</si>
  <si>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</si>
  <si>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Folha de pagamento - encargos</t>
  </si>
  <si>
    <t>Despesas administrativas</t>
  </si>
  <si>
    <t>Rateio entre projetos</t>
  </si>
  <si>
    <t>Tatiana Cristina de Santana</t>
  </si>
  <si>
    <t>Eduardo Henrique da Silva</t>
  </si>
  <si>
    <t>Alexandre Cerqueira</t>
  </si>
  <si>
    <t>Fabiana Alves</t>
  </si>
  <si>
    <t>Valdinelia Mota</t>
  </si>
  <si>
    <t>Paleta suina</t>
  </si>
  <si>
    <t>Sueli Bispo</t>
  </si>
  <si>
    <t>Greice Kelli Freire</t>
  </si>
  <si>
    <t>mês: Janeiro/2021</t>
  </si>
  <si>
    <t>Rateio entre os projetos</t>
  </si>
  <si>
    <t>Marmitex de isopor</t>
  </si>
  <si>
    <t>Fenix Foods Alimentos Eiteli - EPP</t>
  </si>
  <si>
    <t>Almondega bovina</t>
  </si>
  <si>
    <t>O S A Comércio Embalagens e Descartáveis Ltda</t>
  </si>
  <si>
    <t>Recorte peito frango</t>
  </si>
  <si>
    <t>Moela de frango, acem bovino</t>
  </si>
  <si>
    <t>CIA Ultragaz S.A</t>
  </si>
  <si>
    <t>Comércio de carnes Mikail</t>
  </si>
  <si>
    <t>Tarifa manut ativa</t>
  </si>
  <si>
    <t>Tarifa transferência de recurso</t>
  </si>
  <si>
    <t>1194961871-0</t>
  </si>
  <si>
    <t>Vivo</t>
  </si>
  <si>
    <t>Telefone e internet (escritório restaurante)</t>
  </si>
  <si>
    <t>1194481899-0</t>
  </si>
  <si>
    <t>Telefone e internet ( restaurante)</t>
  </si>
  <si>
    <t>Encargos folha de pagamento</t>
  </si>
  <si>
    <t>Greice Kelli</t>
  </si>
  <si>
    <t>Ana Cristina Amorim Araujo</t>
  </si>
  <si>
    <t>Renata Pereira da Cruz</t>
  </si>
  <si>
    <t>Alexandre Cerqueira Gozzi</t>
  </si>
  <si>
    <t>Priscilla Garcia Terribelle</t>
  </si>
  <si>
    <t>Fabiana Alves Sousa</t>
  </si>
  <si>
    <t>Valdinelia Mota Bonfim</t>
  </si>
  <si>
    <t>Linguiça calabresa defumada</t>
  </si>
  <si>
    <t>Recorte peito frango, figado bov</t>
  </si>
  <si>
    <t>Moela de frango</t>
  </si>
  <si>
    <t>Pataka Comércio de Aves Ltda</t>
  </si>
  <si>
    <t>Nova Saboreal Doces Ltda</t>
  </si>
  <si>
    <t>Doces</t>
  </si>
  <si>
    <t>Paleta suina, bacon</t>
  </si>
  <si>
    <t>Steak de frango</t>
  </si>
  <si>
    <t>Recorte peito frango,paleta suina,linguiça frango</t>
  </si>
  <si>
    <t>Enel</t>
  </si>
  <si>
    <t>Energia elétrica (escritório restaurante)</t>
  </si>
  <si>
    <t>Energia elétrica (restaurante)</t>
  </si>
  <si>
    <t>Carne moida, acem e isca</t>
  </si>
  <si>
    <t>Empório Mega 100 Comércio de Alimentos</t>
  </si>
  <si>
    <t>Alho,milho verde,azeitona,amido de milho,gelatina</t>
  </si>
  <si>
    <t>Pagº água (escritório restaurante)</t>
  </si>
  <si>
    <t>Pagº água restaurante</t>
  </si>
  <si>
    <t>Tarifa msg</t>
  </si>
  <si>
    <t>DEMONSTRATIVO DE PAGAMENTOS POR GRUPO DE DESPESAS - MÊS JANEIRO/2021</t>
  </si>
  <si>
    <t>Rescisão de contrato</t>
  </si>
  <si>
    <t>Fenix Foods Alimentos Eitelli - EPP</t>
  </si>
  <si>
    <t>Recorte peito de frango</t>
  </si>
  <si>
    <t>Moela de frango,acem bovino</t>
  </si>
  <si>
    <t>Linguiça calabresa</t>
  </si>
  <si>
    <t>Recorte peito de frango, fígado</t>
  </si>
  <si>
    <t>Pataka Comércio de Aves</t>
  </si>
  <si>
    <t>Steak fde frango</t>
  </si>
  <si>
    <t xml:space="preserve">Recorte de peito de frango,paleta,linguiça </t>
  </si>
  <si>
    <t>Empório Mega 100 Comércio de Alim.</t>
  </si>
  <si>
    <t>Alho,milho verde,azeitonas,amido,gelatina</t>
  </si>
  <si>
    <t>Alho, café, ervilha</t>
  </si>
  <si>
    <t>Baron Alimentare Ltda</t>
  </si>
  <si>
    <t>Empanado de frango</t>
  </si>
  <si>
    <t>Utilidade Pública</t>
  </si>
  <si>
    <t>Recursos Humanos</t>
  </si>
  <si>
    <t>Aluguel do imóvel</t>
  </si>
  <si>
    <t>Despesas bancárias</t>
  </si>
  <si>
    <t>Telefone, internet (escritório restaurante)</t>
  </si>
  <si>
    <t>Manutenções e adaptações</t>
  </si>
  <si>
    <t>Acqua Coleta de resíduos</t>
  </si>
  <si>
    <t>VALOR TOTAL DAS DESPESAS........................................................................................</t>
  </si>
  <si>
    <t>Tarifa MSG</t>
  </si>
  <si>
    <t>Depósito diário- Janeiro 2021</t>
  </si>
  <si>
    <t>Carta recibo nº 231 - Carta QR Code nº 10/2021</t>
  </si>
  <si>
    <t>Carta recibo nº 232 e 233- Carta QR Code nº 11/2021</t>
  </si>
  <si>
    <t>não depositado</t>
  </si>
  <si>
    <t xml:space="preserve">não depositado </t>
  </si>
  <si>
    <t>01-2021</t>
  </si>
  <si>
    <t>Carta recibo nº 234 e 235-  Carta QR Code nº 12/2021</t>
  </si>
  <si>
    <t>Não depositado</t>
  </si>
  <si>
    <t>21/01/021</t>
  </si>
  <si>
    <t>Rescisão</t>
  </si>
  <si>
    <t>Carta recibo nº 236 e 237-  Carta QR Code nº 13/2021</t>
  </si>
  <si>
    <t>Carta recibo nº 237,238 e 239 e Carta QR Code nº14/2021</t>
  </si>
  <si>
    <t xml:space="preserve">Saldo mês anterior: R$  </t>
  </si>
  <si>
    <t>Saldo mês atual: R$ 34.689,00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</si>
</sst>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4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Verdana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8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6" fillId="0" borderId="0" applyBorder="0" applyProtection="0"/>
    <xf numFmtId="166" fontId="7" fillId="0" borderId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2" fillId="0" borderId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ill="0" applyBorder="0" applyAlignment="0" applyProtection="0"/>
  </cellStyleXfs>
  <cellXfs count="426">
    <xf numFmtId="0" fontId="0" fillId="0" borderId="0" xfId="0"/>
    <xf numFmtId="0" fontId="4" fillId="0" borderId="0" xfId="0" applyFont="1"/>
    <xf numFmtId="0" fontId="20" fillId="3" borderId="0" xfId="0" applyFont="1" applyFill="1" applyBorder="1"/>
    <xf numFmtId="0" fontId="24" fillId="0" borderId="14" xfId="0" applyFont="1" applyFill="1" applyBorder="1" applyAlignment="1">
      <alignment horizontal="left"/>
    </xf>
    <xf numFmtId="0" fontId="20" fillId="0" borderId="14" xfId="0" applyFont="1" applyBorder="1"/>
    <xf numFmtId="0" fontId="24" fillId="0" borderId="10" xfId="0" applyFont="1" applyFill="1" applyBorder="1" applyAlignment="1">
      <alignment horizontal="left"/>
    </xf>
    <xf numFmtId="0" fontId="20" fillId="0" borderId="10" xfId="0" applyFont="1" applyBorder="1"/>
    <xf numFmtId="0" fontId="24" fillId="0" borderId="15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14" fontId="24" fillId="0" borderId="14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6" fontId="24" fillId="0" borderId="10" xfId="3" applyFont="1" applyFill="1" applyBorder="1" applyAlignment="1">
      <alignment horizontal="left"/>
    </xf>
    <xf numFmtId="0" fontId="24" fillId="3" borderId="10" xfId="0" applyFont="1" applyFill="1" applyBorder="1" applyAlignment="1"/>
    <xf numFmtId="4" fontId="24" fillId="3" borderId="10" xfId="9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left"/>
    </xf>
    <xf numFmtId="0" fontId="20" fillId="0" borderId="15" xfId="0" applyFont="1" applyBorder="1"/>
    <xf numFmtId="14" fontId="20" fillId="0" borderId="15" xfId="0" applyNumberFormat="1" applyFont="1" applyBorder="1"/>
    <xf numFmtId="0" fontId="20" fillId="0" borderId="16" xfId="0" applyFont="1" applyBorder="1"/>
    <xf numFmtId="0" fontId="20" fillId="0" borderId="0" xfId="0" applyFont="1" applyBorder="1" applyAlignment="1">
      <alignment vertical="center" wrapText="1"/>
    </xf>
    <xf numFmtId="14" fontId="24" fillId="0" borderId="17" xfId="0" applyNumberFormat="1" applyFont="1" applyFill="1" applyBorder="1" applyAlignment="1">
      <alignment horizontal="center" vertical="center" wrapText="1"/>
    </xf>
    <xf numFmtId="0" fontId="20" fillId="0" borderId="12" xfId="0" applyFont="1" applyBorder="1"/>
    <xf numFmtId="4" fontId="24" fillId="3" borderId="10" xfId="0" applyNumberFormat="1" applyFont="1" applyFill="1" applyBorder="1" applyAlignment="1"/>
    <xf numFmtId="4" fontId="24" fillId="3" borderId="12" xfId="10" applyNumberFormat="1" applyFont="1" applyFill="1" applyBorder="1" applyAlignment="1"/>
    <xf numFmtId="0" fontId="20" fillId="0" borderId="10" xfId="0" applyFont="1" applyBorder="1"/>
    <xf numFmtId="0" fontId="20" fillId="3" borderId="15" xfId="0" applyFont="1" applyFill="1" applyBorder="1"/>
    <xf numFmtId="0" fontId="20" fillId="0" borderId="15" xfId="0" applyFont="1" applyBorder="1"/>
    <xf numFmtId="0" fontId="20" fillId="0" borderId="18" xfId="0" applyFont="1" applyBorder="1"/>
    <xf numFmtId="14" fontId="20" fillId="0" borderId="0" xfId="0" applyNumberFormat="1" applyFont="1" applyBorder="1" applyAlignment="1"/>
    <xf numFmtId="0" fontId="20" fillId="0" borderId="17" xfId="0" applyFont="1" applyBorder="1"/>
    <xf numFmtId="14" fontId="20" fillId="0" borderId="18" xfId="0" applyNumberFormat="1" applyFont="1" applyBorder="1"/>
    <xf numFmtId="0" fontId="20" fillId="3" borderId="12" xfId="0" applyFont="1" applyFill="1" applyBorder="1"/>
    <xf numFmtId="0" fontId="22" fillId="3" borderId="21" xfId="4" applyFont="1" applyFill="1" applyBorder="1" applyAlignment="1"/>
    <xf numFmtId="0" fontId="25" fillId="3" borderId="0" xfId="4" applyFont="1" applyFill="1" applyBorder="1" applyAlignment="1"/>
    <xf numFmtId="0" fontId="22" fillId="3" borderId="0" xfId="4" applyFont="1" applyFill="1" applyBorder="1" applyAlignment="1"/>
    <xf numFmtId="0" fontId="25" fillId="3" borderId="21" xfId="4" applyFont="1" applyFill="1" applyBorder="1" applyAlignment="1"/>
    <xf numFmtId="0" fontId="25" fillId="3" borderId="22" xfId="4" applyFont="1" applyFill="1" applyBorder="1" applyAlignment="1"/>
    <xf numFmtId="0" fontId="26" fillId="3" borderId="22" xfId="2" applyFont="1" applyFill="1" applyBorder="1" applyAlignment="1" applyProtection="1"/>
    <xf numFmtId="0" fontId="24" fillId="0" borderId="10" xfId="0" applyFont="1" applyFill="1" applyBorder="1" applyAlignment="1">
      <alignment horizontal="left"/>
    </xf>
    <xf numFmtId="14" fontId="20" fillId="0" borderId="10" xfId="0" applyNumberFormat="1" applyFont="1" applyBorder="1" applyAlignment="1">
      <alignment horizontal="center"/>
    </xf>
    <xf numFmtId="14" fontId="24" fillId="0" borderId="10" xfId="0" applyNumberFormat="1" applyFont="1" applyFill="1" applyBorder="1" applyAlignment="1">
      <alignment horizontal="center"/>
    </xf>
    <xf numFmtId="4" fontId="22" fillId="3" borderId="0" xfId="4" applyNumberFormat="1" applyFont="1" applyFill="1" applyBorder="1" applyAlignment="1"/>
    <xf numFmtId="4" fontId="22" fillId="3" borderId="21" xfId="4" applyNumberFormat="1" applyFont="1" applyFill="1" applyBorder="1" applyAlignment="1"/>
    <xf numFmtId="4" fontId="26" fillId="3" borderId="22" xfId="2" applyNumberFormat="1" applyFont="1" applyFill="1" applyBorder="1" applyAlignment="1" applyProtection="1"/>
    <xf numFmtId="4" fontId="24" fillId="3" borderId="14" xfId="3" applyNumberFormat="1" applyFont="1" applyFill="1" applyBorder="1"/>
    <xf numFmtId="4" fontId="24" fillId="3" borderId="10" xfId="3" applyNumberFormat="1" applyFont="1" applyFill="1" applyBorder="1"/>
    <xf numFmtId="4" fontId="20" fillId="3" borderId="10" xfId="3" applyNumberFormat="1" applyFont="1" applyFill="1" applyBorder="1"/>
    <xf numFmtId="4" fontId="20" fillId="0" borderId="0" xfId="3" applyNumberFormat="1" applyFont="1" applyBorder="1" applyAlignment="1">
      <alignment vertical="center"/>
    </xf>
    <xf numFmtId="4" fontId="20" fillId="0" borderId="15" xfId="3" applyNumberFormat="1" applyFont="1" applyBorder="1" applyAlignment="1">
      <alignment vertical="center"/>
    </xf>
    <xf numFmtId="4" fontId="20" fillId="0" borderId="10" xfId="3" applyNumberFormat="1" applyFont="1" applyBorder="1"/>
    <xf numFmtId="4" fontId="20" fillId="0" borderId="15" xfId="3" applyNumberFormat="1" applyFont="1" applyBorder="1"/>
    <xf numFmtId="4" fontId="20" fillId="0" borderId="0" xfId="0" applyNumberFormat="1" applyFont="1" applyBorder="1" applyAlignment="1">
      <alignment vertical="center"/>
    </xf>
    <xf numFmtId="4" fontId="20" fillId="3" borderId="17" xfId="3" applyNumberFormat="1" applyFont="1" applyFill="1" applyBorder="1"/>
    <xf numFmtId="4" fontId="0" fillId="0" borderId="0" xfId="0" applyNumberFormat="1"/>
    <xf numFmtId="10" fontId="20" fillId="0" borderId="0" xfId="0" applyNumberFormat="1" applyFont="1" applyBorder="1"/>
    <xf numFmtId="10" fontId="0" fillId="0" borderId="0" xfId="0" applyNumberFormat="1"/>
    <xf numFmtId="10" fontId="27" fillId="3" borderId="0" xfId="0" applyNumberFormat="1" applyFont="1" applyFill="1" applyBorder="1" applyAlignment="1">
      <alignment horizontal="center" vertical="center"/>
    </xf>
    <xf numFmtId="10" fontId="27" fillId="3" borderId="24" xfId="0" applyNumberFormat="1" applyFont="1" applyFill="1" applyBorder="1" applyAlignment="1">
      <alignment horizontal="center" vertical="center"/>
    </xf>
    <xf numFmtId="10" fontId="27" fillId="3" borderId="8" xfId="0" applyNumberFormat="1" applyFont="1" applyFill="1" applyBorder="1" applyAlignment="1">
      <alignment horizontal="center" vertical="center"/>
    </xf>
    <xf numFmtId="10" fontId="22" fillId="3" borderId="8" xfId="4" applyNumberFormat="1" applyFont="1" applyFill="1" applyBorder="1" applyAlignment="1"/>
    <xf numFmtId="10" fontId="26" fillId="3" borderId="25" xfId="2" applyNumberFormat="1" applyFont="1" applyFill="1" applyBorder="1" applyAlignment="1" applyProtection="1"/>
    <xf numFmtId="10" fontId="20" fillId="0" borderId="0" xfId="0" applyNumberFormat="1" applyFont="1" applyBorder="1" applyAlignment="1">
      <alignment vertical="center"/>
    </xf>
    <xf numFmtId="10" fontId="20" fillId="0" borderId="8" xfId="0" applyNumberFormat="1" applyFont="1" applyBorder="1" applyAlignment="1">
      <alignment vertical="center"/>
    </xf>
    <xf numFmtId="14" fontId="22" fillId="3" borderId="0" xfId="4" applyNumberFormat="1" applyFont="1" applyFill="1" applyBorder="1" applyAlignment="1">
      <alignment horizontal="center"/>
    </xf>
    <xf numFmtId="14" fontId="22" fillId="3" borderId="21" xfId="4" applyNumberFormat="1" applyFont="1" applyFill="1" applyBorder="1" applyAlignment="1">
      <alignment horizontal="center"/>
    </xf>
    <xf numFmtId="14" fontId="26" fillId="3" borderId="22" xfId="2" applyNumberFormat="1" applyFont="1" applyFill="1" applyBorder="1" applyAlignment="1" applyProtection="1">
      <alignment horizontal="center"/>
    </xf>
    <xf numFmtId="14" fontId="20" fillId="3" borderId="0" xfId="3" applyNumberFormat="1" applyFont="1" applyFill="1" applyBorder="1" applyAlignment="1">
      <alignment horizontal="center" vertical="center"/>
    </xf>
    <xf numFmtId="14" fontId="20" fillId="0" borderId="0" xfId="3" applyNumberFormat="1" applyFont="1" applyBorder="1" applyAlignment="1">
      <alignment horizontal="center" vertical="center"/>
    </xf>
    <xf numFmtId="14" fontId="24" fillId="3" borderId="10" xfId="0" applyNumberFormat="1" applyFont="1" applyFill="1" applyBorder="1" applyAlignment="1">
      <alignment horizontal="center"/>
    </xf>
    <xf numFmtId="14" fontId="20" fillId="0" borderId="15" xfId="3" applyNumberFormat="1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/>
    </xf>
    <xf numFmtId="14" fontId="20" fillId="0" borderId="15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17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" fontId="28" fillId="3" borderId="26" xfId="3" applyNumberFormat="1" applyFont="1" applyFill="1" applyBorder="1" applyAlignment="1">
      <alignment vertical="center"/>
    </xf>
    <xf numFmtId="4" fontId="28" fillId="0" borderId="26" xfId="3" applyNumberFormat="1" applyFont="1" applyBorder="1" applyAlignment="1">
      <alignment vertical="center"/>
    </xf>
    <xf numFmtId="4" fontId="28" fillId="0" borderId="27" xfId="3" applyNumberFormat="1" applyFont="1" applyBorder="1" applyAlignment="1">
      <alignment vertical="center"/>
    </xf>
    <xf numFmtId="4" fontId="28" fillId="0" borderId="26" xfId="3" applyNumberFormat="1" applyFont="1" applyBorder="1" applyAlignment="1">
      <alignment horizontal="right" vertical="center"/>
    </xf>
    <xf numFmtId="0" fontId="20" fillId="0" borderId="21" xfId="0" applyFont="1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3" fontId="15" fillId="0" borderId="0" xfId="0" applyNumberFormat="1" applyFont="1" applyAlignment="1">
      <alignment horizontal="center"/>
    </xf>
    <xf numFmtId="14" fontId="15" fillId="0" borderId="0" xfId="0" applyNumberFormat="1" applyFont="1"/>
    <xf numFmtId="0" fontId="16" fillId="0" borderId="0" xfId="1" applyFont="1" applyBorder="1" applyAlignment="1"/>
    <xf numFmtId="0" fontId="19" fillId="0" borderId="0" xfId="2" applyFont="1" applyBorder="1" applyAlignment="1" applyProtection="1">
      <alignment horizontal="left"/>
    </xf>
    <xf numFmtId="167" fontId="15" fillId="0" borderId="29" xfId="3" applyNumberFormat="1" applyFont="1" applyFill="1" applyBorder="1" applyAlignment="1" applyProtection="1">
      <alignment horizontal="left"/>
    </xf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3" applyNumberFormat="1" applyFont="1" applyFill="1" applyBorder="1" applyAlignment="1" applyProtection="1">
      <alignment horizontal="left"/>
    </xf>
    <xf numFmtId="167" fontId="15" fillId="0" borderId="0" xfId="0" applyNumberFormat="1" applyFont="1" applyBorder="1"/>
    <xf numFmtId="164" fontId="15" fillId="0" borderId="0" xfId="3" applyNumberFormat="1" applyFont="1" applyFill="1" applyBorder="1" applyAlignment="1" applyProtection="1">
      <alignment horizontal="left"/>
    </xf>
    <xf numFmtId="164" fontId="15" fillId="0" borderId="0" xfId="0" applyNumberFormat="1" applyFont="1" applyBorder="1"/>
    <xf numFmtId="164" fontId="15" fillId="0" borderId="33" xfId="0" applyNumberFormat="1" applyFont="1" applyBorder="1" applyAlignment="1">
      <alignment horizontal="center"/>
    </xf>
    <xf numFmtId="167" fontId="15" fillId="0" borderId="1" xfId="3" applyNumberFormat="1" applyFont="1" applyFill="1" applyBorder="1" applyAlignment="1" applyProtection="1">
      <alignment horizontal="center"/>
    </xf>
    <xf numFmtId="167" fontId="15" fillId="0" borderId="1" xfId="3" applyNumberFormat="1" applyFont="1" applyFill="1" applyBorder="1" applyAlignment="1" applyProtection="1">
      <alignment horizontal="left"/>
    </xf>
    <xf numFmtId="167" fontId="15" fillId="0" borderId="6" xfId="3" applyNumberFormat="1" applyFont="1" applyFill="1" applyBorder="1" applyAlignment="1" applyProtection="1">
      <alignment horizontal="left"/>
    </xf>
    <xf numFmtId="164" fontId="15" fillId="0" borderId="33" xfId="0" applyNumberFormat="1" applyFont="1" applyBorder="1"/>
    <xf numFmtId="14" fontId="15" fillId="3" borderId="4" xfId="0" applyNumberFormat="1" applyFont="1" applyFill="1" applyBorder="1" applyAlignment="1">
      <alignment horizontal="center" vertical="center"/>
    </xf>
    <xf numFmtId="37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center" vertical="center"/>
    </xf>
    <xf numFmtId="0" fontId="21" fillId="3" borderId="35" xfId="4" applyFont="1" applyFill="1" applyBorder="1" applyAlignment="1"/>
    <xf numFmtId="0" fontId="21" fillId="3" borderId="7" xfId="4" applyFont="1" applyFill="1" applyBorder="1" applyAlignment="1"/>
    <xf numFmtId="0" fontId="21" fillId="3" borderId="34" xfId="4" applyFont="1" applyFill="1" applyBorder="1" applyAlignment="1"/>
    <xf numFmtId="0" fontId="20" fillId="3" borderId="20" xfId="0" applyFont="1" applyFill="1" applyBorder="1"/>
    <xf numFmtId="10" fontId="20" fillId="3" borderId="0" xfId="0" applyNumberFormat="1" applyFont="1" applyFill="1" applyBorder="1"/>
    <xf numFmtId="14" fontId="20" fillId="3" borderId="0" xfId="3" applyNumberFormat="1" applyFont="1" applyFill="1" applyBorder="1" applyAlignment="1">
      <alignment horizontal="center"/>
    </xf>
    <xf numFmtId="4" fontId="28" fillId="3" borderId="27" xfId="3" applyNumberFormat="1" applyFont="1" applyFill="1" applyBorder="1"/>
    <xf numFmtId="0" fontId="16" fillId="0" borderId="7" xfId="1" applyFont="1" applyBorder="1" applyAlignment="1"/>
    <xf numFmtId="0" fontId="19" fillId="0" borderId="8" xfId="2" applyFont="1" applyBorder="1" applyAlignment="1" applyProtection="1">
      <alignment horizontal="left"/>
    </xf>
    <xf numFmtId="167" fontId="15" fillId="0" borderId="8" xfId="3" applyNumberFormat="1" applyFont="1" applyFill="1" applyBorder="1" applyAlignment="1" applyProtection="1">
      <alignment horizontal="left"/>
    </xf>
    <xf numFmtId="167" fontId="15" fillId="0" borderId="3" xfId="3" applyNumberFormat="1" applyFont="1" applyFill="1" applyBorder="1" applyAlignment="1" applyProtection="1">
      <alignment horizontal="left"/>
    </xf>
    <xf numFmtId="167" fontId="15" fillId="2" borderId="3" xfId="3" applyNumberFormat="1" applyFont="1" applyFill="1" applyBorder="1" applyAlignment="1" applyProtection="1">
      <alignment horizontal="left"/>
    </xf>
    <xf numFmtId="3" fontId="31" fillId="3" borderId="1" xfId="0" applyNumberFormat="1" applyFont="1" applyFill="1" applyBorder="1" applyAlignment="1">
      <alignment horizontal="center" vertical="center"/>
    </xf>
    <xf numFmtId="3" fontId="31" fillId="5" borderId="1" xfId="0" applyNumberFormat="1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left"/>
    </xf>
    <xf numFmtId="4" fontId="24" fillId="3" borderId="60" xfId="3" applyNumberFormat="1" applyFont="1" applyFill="1" applyBorder="1"/>
    <xf numFmtId="14" fontId="24" fillId="0" borderId="60" xfId="0" applyNumberFormat="1" applyFont="1" applyFill="1" applyBorder="1" applyAlignment="1">
      <alignment horizontal="center"/>
    </xf>
    <xf numFmtId="0" fontId="20" fillId="0" borderId="60" xfId="0" applyFont="1" applyBorder="1"/>
    <xf numFmtId="0" fontId="24" fillId="0" borderId="17" xfId="0" applyFont="1" applyFill="1" applyBorder="1" applyAlignment="1">
      <alignment horizontal="left"/>
    </xf>
    <xf numFmtId="4" fontId="24" fillId="3" borderId="17" xfId="3" applyNumberFormat="1" applyFont="1" applyFill="1" applyBorder="1"/>
    <xf numFmtId="0" fontId="0" fillId="0" borderId="66" xfId="0" applyBorder="1"/>
    <xf numFmtId="0" fontId="12" fillId="3" borderId="1" xfId="0" applyFont="1" applyFill="1" applyBorder="1" applyAlignment="1">
      <alignment horizontal="left" vertical="center"/>
    </xf>
    <xf numFmtId="0" fontId="20" fillId="0" borderId="19" xfId="0" applyFont="1" applyBorder="1"/>
    <xf numFmtId="10" fontId="2" fillId="3" borderId="0" xfId="8" applyNumberFormat="1" applyFill="1" applyBorder="1" applyAlignment="1"/>
    <xf numFmtId="10" fontId="2" fillId="3" borderId="21" xfId="8" applyNumberFormat="1" applyFill="1" applyBorder="1" applyAlignment="1"/>
    <xf numFmtId="10" fontId="2" fillId="3" borderId="22" xfId="8" applyNumberFormat="1" applyFill="1" applyBorder="1" applyAlignment="1" applyProtection="1"/>
    <xf numFmtId="10" fontId="2" fillId="0" borderId="0" xfId="8" applyNumberFormat="1" applyBorder="1"/>
    <xf numFmtId="10" fontId="2" fillId="0" borderId="0" xfId="8" applyNumberFormat="1" applyBorder="1" applyAlignment="1">
      <alignment vertical="center"/>
    </xf>
    <xf numFmtId="10" fontId="2" fillId="0" borderId="23" xfId="8" applyNumberFormat="1" applyBorder="1" applyAlignment="1">
      <alignment vertical="center"/>
    </xf>
    <xf numFmtId="10" fontId="2" fillId="3" borderId="0" xfId="8" applyNumberFormat="1" applyFill="1" applyBorder="1"/>
    <xf numFmtId="10" fontId="2" fillId="0" borderId="0" xfId="8" applyNumberFormat="1"/>
    <xf numFmtId="44" fontId="15" fillId="0" borderId="3" xfId="3" applyNumberFormat="1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/>
    </xf>
    <xf numFmtId="0" fontId="20" fillId="0" borderId="17" xfId="0" applyFont="1" applyBorder="1" applyAlignment="1"/>
    <xf numFmtId="0" fontId="19" fillId="0" borderId="8" xfId="2" applyFont="1" applyBorder="1" applyAlignment="1" applyProtection="1">
      <alignment horizontal="left"/>
    </xf>
    <xf numFmtId="0" fontId="15" fillId="0" borderId="66" xfId="0" applyFont="1" applyBorder="1"/>
    <xf numFmtId="0" fontId="12" fillId="5" borderId="1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/>
    </xf>
    <xf numFmtId="0" fontId="32" fillId="0" borderId="10" xfId="0" applyFont="1" applyBorder="1"/>
    <xf numFmtId="0" fontId="23" fillId="0" borderId="10" xfId="0" applyFont="1" applyFill="1" applyBorder="1" applyAlignment="1">
      <alignment horizontal="left"/>
    </xf>
    <xf numFmtId="0" fontId="20" fillId="0" borderId="10" xfId="0" applyFont="1" applyBorder="1" applyAlignment="1"/>
    <xf numFmtId="0" fontId="20" fillId="0" borderId="11" xfId="0" applyFont="1" applyBorder="1"/>
    <xf numFmtId="14" fontId="15" fillId="3" borderId="4" xfId="0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/>
    </xf>
    <xf numFmtId="0" fontId="30" fillId="0" borderId="10" xfId="0" applyFont="1" applyBorder="1"/>
    <xf numFmtId="4" fontId="20" fillId="0" borderId="60" xfId="3" applyNumberFormat="1" applyFont="1" applyBorder="1"/>
    <xf numFmtId="14" fontId="20" fillId="0" borderId="60" xfId="0" applyNumberFormat="1" applyFont="1" applyBorder="1" applyAlignment="1">
      <alignment horizontal="center"/>
    </xf>
    <xf numFmtId="0" fontId="20" fillId="0" borderId="63" xfId="0" applyFont="1" applyBorder="1"/>
    <xf numFmtId="0" fontId="15" fillId="0" borderId="1" xfId="0" applyFont="1" applyBorder="1" applyAlignment="1">
      <alignment horizontal="center" vertical="center"/>
    </xf>
    <xf numFmtId="44" fontId="36" fillId="0" borderId="10" xfId="0" applyNumberFormat="1" applyFont="1" applyBorder="1" applyAlignment="1">
      <alignment horizontal="center"/>
    </xf>
    <xf numFmtId="0" fontId="32" fillId="3" borderId="12" xfId="0" applyFont="1" applyFill="1" applyBorder="1"/>
    <xf numFmtId="165" fontId="15" fillId="0" borderId="1" xfId="0" applyNumberFormat="1" applyFont="1" applyBorder="1" applyAlignment="1">
      <alignment horizontal="center"/>
    </xf>
    <xf numFmtId="164" fontId="17" fillId="0" borderId="3" xfId="3" applyNumberFormat="1" applyFont="1" applyFill="1" applyBorder="1" applyAlignment="1" applyProtection="1">
      <alignment horizontal="left"/>
    </xf>
    <xf numFmtId="164" fontId="17" fillId="0" borderId="3" xfId="0" applyNumberFormat="1" applyFont="1" applyBorder="1"/>
    <xf numFmtId="0" fontId="20" fillId="3" borderId="60" xfId="0" applyFont="1" applyFill="1" applyBorder="1" applyAlignment="1">
      <alignment horizontal="left"/>
    </xf>
    <xf numFmtId="0" fontId="20" fillId="3" borderId="60" xfId="0" applyFont="1" applyFill="1" applyBorder="1"/>
    <xf numFmtId="4" fontId="20" fillId="3" borderId="60" xfId="3" applyNumberFormat="1" applyFont="1" applyFill="1" applyBorder="1" applyAlignment="1">
      <alignment horizontal="right"/>
    </xf>
    <xf numFmtId="14" fontId="20" fillId="3" borderId="60" xfId="3" applyNumberFormat="1" applyFont="1" applyFill="1" applyBorder="1" applyAlignment="1">
      <alignment horizontal="center"/>
    </xf>
    <xf numFmtId="14" fontId="20" fillId="3" borderId="60" xfId="0" applyNumberFormat="1" applyFont="1" applyFill="1" applyBorder="1"/>
    <xf numFmtId="166" fontId="23" fillId="0" borderId="10" xfId="3" applyFont="1" applyFill="1" applyBorder="1" applyAlignment="1">
      <alignment horizontal="left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37" fillId="0" borderId="10" xfId="0" applyNumberFormat="1" applyFont="1" applyBorder="1" applyAlignment="1">
      <alignment horizontal="center"/>
    </xf>
    <xf numFmtId="44" fontId="37" fillId="0" borderId="10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44" fontId="17" fillId="0" borderId="3" xfId="0" applyNumberFormat="1" applyFont="1" applyBorder="1" applyAlignment="1">
      <alignment horizontal="left"/>
    </xf>
    <xf numFmtId="0" fontId="40" fillId="0" borderId="10" xfId="0" applyFont="1" applyBorder="1"/>
    <xf numFmtId="164" fontId="15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37" fontId="12" fillId="3" borderId="1" xfId="0" applyNumberFormat="1" applyFont="1" applyFill="1" applyBorder="1" applyAlignment="1">
      <alignment horizontal="center" vertical="center"/>
    </xf>
    <xf numFmtId="0" fontId="32" fillId="0" borderId="60" xfId="0" applyFont="1" applyBorder="1"/>
    <xf numFmtId="0" fontId="23" fillId="0" borderId="17" xfId="0" applyFont="1" applyFill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13" xfId="0" applyFont="1" applyBorder="1" applyAlignment="1"/>
    <xf numFmtId="4" fontId="20" fillId="3" borderId="13" xfId="3" applyNumberFormat="1" applyFont="1" applyFill="1" applyBorder="1"/>
    <xf numFmtId="0" fontId="20" fillId="0" borderId="20" xfId="0" applyFont="1" applyBorder="1"/>
    <xf numFmtId="14" fontId="15" fillId="0" borderId="33" xfId="0" applyNumberFormat="1" applyFont="1" applyBorder="1" applyAlignment="1">
      <alignment horizontal="center"/>
    </xf>
    <xf numFmtId="44" fontId="17" fillId="0" borderId="3" xfId="0" applyNumberFormat="1" applyFont="1" applyBorder="1"/>
    <xf numFmtId="0" fontId="1" fillId="3" borderId="60" xfId="0" applyFont="1" applyFill="1" applyBorder="1"/>
    <xf numFmtId="0" fontId="20" fillId="0" borderId="63" xfId="0" applyFont="1" applyBorder="1" applyAlignment="1">
      <alignment horizontal="left"/>
    </xf>
    <xf numFmtId="0" fontId="20" fillId="0" borderId="60" xfId="0" applyFont="1" applyBorder="1" applyAlignment="1"/>
    <xf numFmtId="4" fontId="20" fillId="3" borderId="60" xfId="3" applyNumberFormat="1" applyFont="1" applyFill="1" applyBorder="1"/>
    <xf numFmtId="0" fontId="20" fillId="0" borderId="62" xfId="0" applyFont="1" applyBorder="1"/>
    <xf numFmtId="44" fontId="38" fillId="0" borderId="10" xfId="0" applyNumberFormat="1" applyFont="1" applyBorder="1" applyAlignment="1">
      <alignment horizontal="center"/>
    </xf>
    <xf numFmtId="44" fontId="30" fillId="0" borderId="0" xfId="0" applyNumberFormat="1" applyFont="1"/>
    <xf numFmtId="44" fontId="30" fillId="0" borderId="10" xfId="0" applyNumberFormat="1" applyFont="1" applyBorder="1"/>
    <xf numFmtId="44" fontId="36" fillId="0" borderId="10" xfId="0" applyNumberFormat="1" applyFont="1" applyBorder="1" applyAlignment="1">
      <alignment horizontal="right"/>
    </xf>
    <xf numFmtId="44" fontId="36" fillId="0" borderId="10" xfId="0" applyNumberFormat="1" applyFont="1" applyBorder="1"/>
    <xf numFmtId="164" fontId="17" fillId="4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0" fontId="42" fillId="3" borderId="1" xfId="0" applyFont="1" applyFill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10" fontId="2" fillId="0" borderId="15" xfId="8" applyNumberFormat="1" applyBorder="1" applyAlignment="1">
      <alignment horizontal="center" vertical="center"/>
    </xf>
    <xf numFmtId="10" fontId="20" fillId="0" borderId="43" xfId="0" applyNumberFormat="1" applyFont="1" applyBorder="1" applyAlignment="1">
      <alignment horizontal="center" vertical="center"/>
    </xf>
    <xf numFmtId="166" fontId="24" fillId="0" borderId="60" xfId="3" applyFont="1" applyFill="1" applyBorder="1" applyAlignment="1">
      <alignment horizontal="left"/>
    </xf>
    <xf numFmtId="14" fontId="24" fillId="0" borderId="60" xfId="0" applyNumberFormat="1" applyFont="1" applyFill="1" applyBorder="1" applyAlignment="1">
      <alignment horizontal="center" vertical="center" wrapText="1"/>
    </xf>
    <xf numFmtId="166" fontId="41" fillId="0" borderId="60" xfId="3" applyFont="1" applyFill="1" applyBorder="1" applyAlignment="1">
      <alignment horizontal="left"/>
    </xf>
    <xf numFmtId="0" fontId="43" fillId="0" borderId="10" xfId="0" applyFont="1" applyBorder="1"/>
    <xf numFmtId="14" fontId="24" fillId="0" borderId="60" xfId="0" applyNumberFormat="1" applyFont="1" applyBorder="1" applyAlignment="1">
      <alignment horizontal="center"/>
    </xf>
    <xf numFmtId="4" fontId="28" fillId="3" borderId="0" xfId="3" applyNumberFormat="1" applyFont="1" applyFill="1" applyBorder="1"/>
    <xf numFmtId="0" fontId="28" fillId="3" borderId="75" xfId="0" applyFont="1" applyFill="1" applyBorder="1"/>
    <xf numFmtId="14" fontId="28" fillId="3" borderId="76" xfId="0" applyNumberFormat="1" applyFont="1" applyFill="1" applyBorder="1" applyAlignment="1"/>
    <xf numFmtId="4" fontId="28" fillId="3" borderId="76" xfId="3" applyNumberFormat="1" applyFont="1" applyFill="1" applyBorder="1"/>
    <xf numFmtId="14" fontId="24" fillId="0" borderId="76" xfId="3" applyNumberFormat="1" applyFont="1" applyFill="1" applyBorder="1" applyAlignment="1">
      <alignment horizontal="center"/>
    </xf>
    <xf numFmtId="0" fontId="20" fillId="3" borderId="76" xfId="0" applyFont="1" applyFill="1" applyBorder="1" applyAlignment="1">
      <alignment horizontal="center"/>
    </xf>
    <xf numFmtId="10" fontId="2" fillId="3" borderId="76" xfId="8" applyNumberFormat="1" applyFill="1" applyBorder="1"/>
    <xf numFmtId="10" fontId="20" fillId="3" borderId="77" xfId="0" applyNumberFormat="1" applyFont="1" applyFill="1" applyBorder="1"/>
    <xf numFmtId="10" fontId="20" fillId="0" borderId="8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14" fontId="20" fillId="0" borderId="13" xfId="0" applyNumberFormat="1" applyFont="1" applyBorder="1" applyAlignment="1">
      <alignment horizontal="center"/>
    </xf>
    <xf numFmtId="10" fontId="2" fillId="0" borderId="0" xfId="8" applyNumberFormat="1" applyBorder="1" applyAlignment="1">
      <alignment horizontal="center" vertical="center"/>
    </xf>
    <xf numFmtId="44" fontId="15" fillId="0" borderId="3" xfId="0" applyNumberFormat="1" applyFont="1" applyBorder="1"/>
    <xf numFmtId="14" fontId="30" fillId="0" borderId="10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44" fontId="30" fillId="0" borderId="6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0" fillId="0" borderId="60" xfId="0" applyNumberFormat="1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14" fontId="30" fillId="0" borderId="60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/>
    <xf numFmtId="44" fontId="30" fillId="0" borderId="60" xfId="0" applyNumberFormat="1" applyFont="1" applyBorder="1" applyAlignment="1"/>
    <xf numFmtId="49" fontId="36" fillId="0" borderId="60" xfId="0" applyNumberFormat="1" applyFont="1" applyBorder="1" applyAlignment="1">
      <alignment horizontal="center"/>
    </xf>
    <xf numFmtId="44" fontId="36" fillId="0" borderId="60" xfId="0" applyNumberFormat="1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14" fontId="36" fillId="0" borderId="10" xfId="0" applyNumberFormat="1" applyFont="1" applyBorder="1" applyAlignment="1">
      <alignment horizontal="center"/>
    </xf>
    <xf numFmtId="0" fontId="36" fillId="0" borderId="10" xfId="0" applyNumberFormat="1" applyFont="1" applyBorder="1" applyAlignment="1">
      <alignment horizontal="center"/>
    </xf>
    <xf numFmtId="14" fontId="36" fillId="0" borderId="60" xfId="0" applyNumberFormat="1" applyFont="1" applyBorder="1" applyAlignment="1">
      <alignment horizontal="center"/>
    </xf>
    <xf numFmtId="0" fontId="0" fillId="0" borderId="10" xfId="0" applyBorder="1"/>
    <xf numFmtId="0" fontId="16" fillId="0" borderId="7" xfId="1" applyFont="1" applyBorder="1" applyAlignment="1"/>
    <xf numFmtId="0" fontId="16" fillId="0" borderId="28" xfId="1" applyFont="1" applyBorder="1" applyAlignment="1"/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6" fillId="0" borderId="35" xfId="1" applyFont="1" applyBorder="1" applyAlignment="1"/>
    <xf numFmtId="0" fontId="16" fillId="0" borderId="56" xfId="1" applyFont="1" applyBorder="1" applyAlignment="1"/>
    <xf numFmtId="0" fontId="16" fillId="0" borderId="57" xfId="1" applyFont="1" applyBorder="1" applyAlignment="1">
      <alignment horizontal="left"/>
    </xf>
    <xf numFmtId="0" fontId="16" fillId="0" borderId="24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6" fillId="0" borderId="30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9" fillId="0" borderId="2" xfId="2" applyFont="1" applyBorder="1" applyAlignment="1" applyProtection="1">
      <alignment horizontal="left"/>
    </xf>
    <xf numFmtId="0" fontId="19" fillId="0" borderId="8" xfId="2" applyFont="1" applyBorder="1" applyAlignment="1" applyProtection="1">
      <alignment horizontal="left"/>
    </xf>
    <xf numFmtId="0" fontId="16" fillId="0" borderId="31" xfId="1" applyFont="1" applyBorder="1" applyAlignment="1">
      <alignment horizontal="left"/>
    </xf>
    <xf numFmtId="0" fontId="16" fillId="0" borderId="32" xfId="1" applyFont="1" applyBorder="1" applyAlignment="1">
      <alignment horizontal="left"/>
    </xf>
    <xf numFmtId="0" fontId="16" fillId="0" borderId="4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16" fillId="0" borderId="5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1" applyFont="1" applyBorder="1"/>
    <xf numFmtId="0" fontId="16" fillId="0" borderId="58" xfId="1" applyFont="1" applyBorder="1"/>
    <xf numFmtId="0" fontId="15" fillId="0" borderId="59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53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14" fontId="30" fillId="0" borderId="60" xfId="0" applyNumberFormat="1" applyFont="1" applyBorder="1" applyAlignment="1">
      <alignment horizontal="center"/>
    </xf>
    <xf numFmtId="14" fontId="30" fillId="0" borderId="13" xfId="0" applyNumberFormat="1" applyFont="1" applyBorder="1" applyAlignment="1">
      <alignment horizontal="center"/>
    </xf>
    <xf numFmtId="44" fontId="30" fillId="0" borderId="60" xfId="0" applyNumberFormat="1" applyFont="1" applyBorder="1" applyAlignment="1">
      <alignment horizontal="center"/>
    </xf>
    <xf numFmtId="44" fontId="30" fillId="0" borderId="13" xfId="0" applyNumberFormat="1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44" fontId="30" fillId="0" borderId="17" xfId="0" applyNumberFormat="1" applyFont="1" applyBorder="1" applyAlignment="1">
      <alignment horizontal="center"/>
    </xf>
    <xf numFmtId="0" fontId="30" fillId="0" borderId="60" xfId="0" applyNumberFormat="1" applyFont="1" applyBorder="1" applyAlignment="1">
      <alignment horizontal="center"/>
    </xf>
    <xf numFmtId="0" fontId="30" fillId="0" borderId="13" xfId="0" applyNumberFormat="1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4" fontId="30" fillId="0" borderId="10" xfId="0" applyNumberFormat="1" applyFont="1" applyBorder="1" applyAlignment="1">
      <alignment horizontal="left"/>
    </xf>
    <xf numFmtId="14" fontId="29" fillId="0" borderId="12" xfId="0" applyNumberFormat="1" applyFont="1" applyBorder="1" applyAlignment="1">
      <alignment horizontal="center"/>
    </xf>
    <xf numFmtId="14" fontId="29" fillId="0" borderId="69" xfId="0" applyNumberFormat="1" applyFont="1" applyBorder="1" applyAlignment="1">
      <alignment horizontal="center"/>
    </xf>
    <xf numFmtId="14" fontId="29" fillId="0" borderId="70" xfId="0" applyNumberFormat="1" applyFont="1" applyBorder="1" applyAlignment="1">
      <alignment horizontal="center"/>
    </xf>
    <xf numFmtId="14" fontId="30" fillId="0" borderId="17" xfId="0" applyNumberFormat="1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44" fontId="29" fillId="0" borderId="60" xfId="0" applyNumberFormat="1" applyFont="1" applyBorder="1" applyAlignment="1">
      <alignment horizontal="center"/>
    </xf>
    <xf numFmtId="44" fontId="29" fillId="0" borderId="17" xfId="0" applyNumberFormat="1" applyFont="1" applyBorder="1" applyAlignment="1">
      <alignment horizontal="center"/>
    </xf>
    <xf numFmtId="0" fontId="30" fillId="0" borderId="12" xfId="0" applyNumberFormat="1" applyFont="1" applyBorder="1" applyAlignment="1">
      <alignment horizontal="center"/>
    </xf>
    <xf numFmtId="0" fontId="30" fillId="0" borderId="70" xfId="0" applyNumberFormat="1" applyFont="1" applyBorder="1" applyAlignment="1">
      <alignment horizontal="center"/>
    </xf>
    <xf numFmtId="44" fontId="29" fillId="0" borderId="13" xfId="0" applyNumberFormat="1" applyFont="1" applyBorder="1" applyAlignment="1">
      <alignment horizontal="center"/>
    </xf>
    <xf numFmtId="14" fontId="30" fillId="0" borderId="63" xfId="0" applyNumberFormat="1" applyFont="1" applyBorder="1" applyAlignment="1">
      <alignment horizontal="center"/>
    </xf>
    <xf numFmtId="14" fontId="30" fillId="0" borderId="67" xfId="0" applyNumberFormat="1" applyFont="1" applyBorder="1" applyAlignment="1">
      <alignment horizontal="center"/>
    </xf>
    <xf numFmtId="14" fontId="30" fillId="0" borderId="20" xfId="0" applyNumberFormat="1" applyFont="1" applyBorder="1" applyAlignment="1">
      <alignment horizontal="center"/>
    </xf>
    <xf numFmtId="14" fontId="30" fillId="0" borderId="16" xfId="0" applyNumberFormat="1" applyFont="1" applyBorder="1" applyAlignment="1">
      <alignment horizontal="center"/>
    </xf>
    <xf numFmtId="14" fontId="30" fillId="0" borderId="19" xfId="0" applyNumberFormat="1" applyFont="1" applyBorder="1" applyAlignment="1">
      <alignment horizontal="center"/>
    </xf>
    <xf numFmtId="14" fontId="30" fillId="0" borderId="68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69" xfId="0" applyFont="1" applyBorder="1" applyAlignment="1">
      <alignment horizontal="center"/>
    </xf>
    <xf numFmtId="0" fontId="37" fillId="0" borderId="7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69" xfId="0" applyFont="1" applyBorder="1" applyAlignment="1">
      <alignment horizontal="left"/>
    </xf>
    <xf numFmtId="0" fontId="30" fillId="0" borderId="70" xfId="0" applyFont="1" applyBorder="1" applyAlignment="1">
      <alignment horizontal="left"/>
    </xf>
    <xf numFmtId="14" fontId="36" fillId="0" borderId="60" xfId="0" applyNumberFormat="1" applyFont="1" applyBorder="1" applyAlignment="1">
      <alignment horizontal="center"/>
    </xf>
    <xf numFmtId="14" fontId="36" fillId="0" borderId="13" xfId="0" applyNumberFormat="1" applyFont="1" applyBorder="1" applyAlignment="1">
      <alignment horizontal="center"/>
    </xf>
    <xf numFmtId="14" fontId="36" fillId="0" borderId="17" xfId="0" applyNumberFormat="1" applyFont="1" applyBorder="1" applyAlignment="1">
      <alignment horizontal="center"/>
    </xf>
    <xf numFmtId="0" fontId="28" fillId="0" borderId="3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47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4" fontId="28" fillId="0" borderId="48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/>
    </xf>
    <xf numFmtId="14" fontId="28" fillId="0" borderId="45" xfId="0" applyNumberFormat="1" applyFont="1" applyFill="1" applyBorder="1" applyAlignment="1">
      <alignment horizontal="center" vertical="center" wrapText="1"/>
    </xf>
    <xf numFmtId="14" fontId="28" fillId="0" borderId="46" xfId="0" applyNumberFormat="1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10" fontId="2" fillId="0" borderId="39" xfId="8" applyNumberForma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 wrapText="1"/>
    </xf>
    <xf numFmtId="10" fontId="28" fillId="0" borderId="39" xfId="0" applyNumberFormat="1" applyFont="1" applyBorder="1" applyAlignment="1">
      <alignment horizontal="center" vertical="center" wrapText="1"/>
    </xf>
    <xf numFmtId="10" fontId="28" fillId="0" borderId="23" xfId="0" applyNumberFormat="1" applyFon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/>
    </xf>
    <xf numFmtId="10" fontId="2" fillId="0" borderId="26" xfId="8" applyNumberForma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0" fontId="20" fillId="0" borderId="26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10" fontId="2" fillId="0" borderId="46" xfId="8" applyNumberFormat="1" applyBorder="1" applyAlignment="1">
      <alignment horizontal="center" vertical="center"/>
    </xf>
    <xf numFmtId="10" fontId="28" fillId="0" borderId="23" xfId="0" applyNumberFormat="1" applyFont="1" applyBorder="1" applyAlignment="1"/>
    <xf numFmtId="0" fontId="20" fillId="0" borderId="40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10" fontId="2" fillId="0" borderId="14" xfId="8" applyNumberFormat="1" applyBorder="1" applyAlignment="1">
      <alignment horizontal="center" vertical="center"/>
    </xf>
    <xf numFmtId="10" fontId="2" fillId="0" borderId="17" xfId="8" applyNumberFormat="1" applyBorder="1" applyAlignment="1">
      <alignment horizontal="center" vertical="center"/>
    </xf>
    <xf numFmtId="10" fontId="2" fillId="0" borderId="10" xfId="8" applyNumberFormat="1" applyBorder="1" applyAlignment="1">
      <alignment horizontal="center" vertical="center"/>
    </xf>
    <xf numFmtId="10" fontId="2" fillId="0" borderId="60" xfId="8" applyNumberFormat="1" applyBorder="1" applyAlignment="1">
      <alignment horizontal="center" vertical="center"/>
    </xf>
    <xf numFmtId="10" fontId="2" fillId="0" borderId="15" xfId="8" applyNumberFormat="1" applyBorder="1" applyAlignment="1">
      <alignment horizontal="center" vertical="center"/>
    </xf>
    <xf numFmtId="10" fontId="20" fillId="0" borderId="42" xfId="0" applyNumberFormat="1" applyFont="1" applyBorder="1" applyAlignment="1">
      <alignment horizontal="center" vertical="center"/>
    </xf>
    <xf numFmtId="10" fontId="20" fillId="0" borderId="65" xfId="0" applyNumberFormat="1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10" fontId="20" fillId="0" borderId="62" xfId="0" applyNumberFormat="1" applyFont="1" applyBorder="1" applyAlignment="1">
      <alignment horizontal="center" vertical="center"/>
    </xf>
    <xf numFmtId="10" fontId="20" fillId="0" borderId="43" xfId="0" applyNumberFormat="1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27" fillId="3" borderId="21" xfId="4" applyFont="1" applyFill="1" applyBorder="1" applyAlignment="1">
      <alignment horizontal="center" vertical="center" wrapText="1"/>
    </xf>
    <xf numFmtId="0" fontId="27" fillId="3" borderId="0" xfId="4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10" fontId="2" fillId="0" borderId="13" xfId="8" applyNumberFormat="1" applyBorder="1" applyAlignment="1">
      <alignment horizontal="center" vertical="center"/>
    </xf>
    <xf numFmtId="10" fontId="2" fillId="0" borderId="73" xfId="8" applyNumberFormat="1" applyBorder="1" applyAlignment="1">
      <alignment horizontal="center" vertical="center"/>
    </xf>
    <xf numFmtId="10" fontId="20" fillId="0" borderId="46" xfId="0" applyNumberFormat="1" applyFont="1" applyBorder="1" applyAlignment="1">
      <alignment horizontal="center" vertical="center"/>
    </xf>
    <xf numFmtId="10" fontId="20" fillId="0" borderId="72" xfId="0" applyNumberFormat="1" applyFont="1" applyBorder="1" applyAlignment="1">
      <alignment horizontal="center" vertical="center"/>
    </xf>
    <xf numFmtId="10" fontId="2" fillId="0" borderId="78" xfId="8" applyNumberFormat="1" applyBorder="1" applyAlignment="1">
      <alignment horizontal="center" vertical="center"/>
    </xf>
    <xf numFmtId="10" fontId="20" fillId="0" borderId="79" xfId="0" applyNumberFormat="1" applyFont="1" applyBorder="1" applyAlignment="1">
      <alignment horizontal="center" vertical="center"/>
    </xf>
    <xf numFmtId="10" fontId="20" fillId="0" borderId="8" xfId="0" applyNumberFormat="1" applyFont="1" applyBorder="1" applyAlignment="1">
      <alignment horizontal="center" vertical="center"/>
    </xf>
    <xf numFmtId="10" fontId="20" fillId="0" borderId="25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117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117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117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117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117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117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117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117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117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117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2714625</xdr:colOff>
      <xdr:row>1</xdr:row>
      <xdr:rowOff>104775</xdr:rowOff>
    </xdr:from>
    <xdr:to>
      <xdr:col>2</xdr:col>
      <xdr:colOff>3781425</xdr:colOff>
      <xdr:row>4</xdr:row>
      <xdr:rowOff>114300</xdr:rowOff>
    </xdr:to>
    <xdr:pic>
      <xdr:nvPicPr>
        <xdr:cNvPr id="13" name="Imagem 12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304800"/>
          <a:ext cx="10668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1152525</xdr:colOff>
      <xdr:row>2</xdr:row>
      <xdr:rowOff>133350</xdr:rowOff>
    </xdr:to>
    <xdr:pic>
      <xdr:nvPicPr>
        <xdr:cNvPr id="4" name="Imagem 3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0"/>
          <a:ext cx="9239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zoomScaleNormal="100" workbookViewId="0">
      <selection sqref="A1:H5"/>
    </sheetView>
  </sheetViews>
  <sheetFormatPr defaultColWidth="8" defaultRowHeight="15" x14ac:dyDescent="0.2"/>
  <cols>
    <col min="1" max="1" width="18.42578125" style="81" customWidth="1"/>
    <col min="2" max="2" width="24" style="81" customWidth="1"/>
    <col min="3" max="3" width="59.5703125" style="81" customWidth="1"/>
    <col min="4" max="4" width="45.42578125" style="81" customWidth="1"/>
    <col min="5" max="5" width="26.85546875" style="84" customWidth="1"/>
    <col min="6" max="6" width="22.85546875" style="85" customWidth="1"/>
    <col min="7" max="7" width="17" style="86" customWidth="1"/>
    <col min="8" max="8" width="19.28515625" style="83" customWidth="1"/>
    <col min="9" max="9" width="11.42578125" style="81" customWidth="1"/>
    <col min="10" max="10" width="8" style="81"/>
    <col min="11" max="18" width="8" style="81" customWidth="1"/>
    <col min="19" max="16384" width="8" style="81"/>
  </cols>
  <sheetData>
    <row r="1" spans="1:8" ht="15.75" customHeight="1" x14ac:dyDescent="0.2">
      <c r="A1" s="259" t="s">
        <v>35</v>
      </c>
      <c r="B1" s="260"/>
      <c r="C1" s="260"/>
      <c r="D1" s="260"/>
      <c r="E1" s="260"/>
      <c r="F1" s="260"/>
      <c r="G1" s="260"/>
      <c r="H1" s="260"/>
    </row>
    <row r="2" spans="1:8" ht="15.75" customHeight="1" x14ac:dyDescent="0.2">
      <c r="A2" s="260"/>
      <c r="B2" s="260"/>
      <c r="C2" s="260"/>
      <c r="D2" s="260"/>
      <c r="E2" s="260"/>
      <c r="F2" s="260"/>
      <c r="G2" s="260"/>
      <c r="H2" s="260"/>
    </row>
    <row r="3" spans="1:8" ht="15.75" customHeight="1" x14ac:dyDescent="0.2">
      <c r="A3" s="260"/>
      <c r="B3" s="260"/>
      <c r="C3" s="260"/>
      <c r="D3" s="260"/>
      <c r="E3" s="260"/>
      <c r="F3" s="260"/>
      <c r="G3" s="260"/>
      <c r="H3" s="260"/>
    </row>
    <row r="4" spans="1:8" ht="15.75" customHeight="1" x14ac:dyDescent="0.2">
      <c r="A4" s="260"/>
      <c r="B4" s="260"/>
      <c r="C4" s="260"/>
      <c r="D4" s="260"/>
      <c r="E4" s="260"/>
      <c r="F4" s="260"/>
      <c r="G4" s="260"/>
      <c r="H4" s="260"/>
    </row>
    <row r="5" spans="1:8" ht="43.5" customHeight="1" x14ac:dyDescent="0.2">
      <c r="A5" s="260"/>
      <c r="B5" s="260"/>
      <c r="C5" s="260"/>
      <c r="D5" s="260"/>
      <c r="E5" s="260"/>
      <c r="F5" s="260"/>
      <c r="G5" s="260"/>
      <c r="H5" s="260"/>
    </row>
    <row r="6" spans="1:8" ht="15.75" thickBot="1" x14ac:dyDescent="0.25">
      <c r="A6" s="261"/>
      <c r="B6" s="261"/>
      <c r="C6" s="261"/>
      <c r="D6" s="261"/>
      <c r="E6" s="261"/>
      <c r="F6" s="261"/>
      <c r="G6" s="261"/>
      <c r="H6" s="261"/>
    </row>
    <row r="7" spans="1:8" ht="19.5" customHeight="1" thickBot="1" x14ac:dyDescent="0.25">
      <c r="A7" s="262" t="s">
        <v>19</v>
      </c>
      <c r="B7" s="262"/>
      <c r="C7" s="262"/>
      <c r="D7" s="262"/>
      <c r="E7" s="262"/>
      <c r="F7" s="262"/>
      <c r="G7" s="262"/>
      <c r="H7" s="262"/>
    </row>
    <row r="8" spans="1:8" ht="20.25" customHeight="1" x14ac:dyDescent="0.2">
      <c r="A8" s="263" t="s">
        <v>30</v>
      </c>
      <c r="B8" s="264"/>
      <c r="C8" s="264"/>
      <c r="D8" s="265"/>
      <c r="E8" s="265"/>
      <c r="F8" s="265"/>
      <c r="G8" s="265"/>
      <c r="H8" s="266"/>
    </row>
    <row r="9" spans="1:8" x14ac:dyDescent="0.2">
      <c r="A9" s="255" t="s">
        <v>31</v>
      </c>
      <c r="B9" s="256"/>
      <c r="C9" s="256"/>
      <c r="D9" s="267"/>
      <c r="E9" s="267"/>
      <c r="F9" s="267"/>
      <c r="G9" s="267"/>
      <c r="H9" s="268"/>
    </row>
    <row r="10" spans="1:8" x14ac:dyDescent="0.2">
      <c r="A10" s="255" t="s">
        <v>32</v>
      </c>
      <c r="B10" s="256"/>
      <c r="C10" s="256"/>
      <c r="D10" s="257"/>
      <c r="E10" s="257"/>
      <c r="F10" s="257"/>
      <c r="G10" s="257"/>
      <c r="H10" s="258"/>
    </row>
    <row r="11" spans="1:8" x14ac:dyDescent="0.2">
      <c r="A11" s="255" t="s">
        <v>33</v>
      </c>
      <c r="B11" s="256"/>
      <c r="C11" s="256"/>
      <c r="D11" s="257"/>
      <c r="E11" s="257"/>
      <c r="F11" s="257"/>
      <c r="G11" s="257"/>
      <c r="H11" s="258"/>
    </row>
    <row r="12" spans="1:8" x14ac:dyDescent="0.2">
      <c r="A12" s="255" t="s">
        <v>34</v>
      </c>
      <c r="B12" s="256"/>
      <c r="C12" s="256"/>
      <c r="D12" s="273"/>
      <c r="E12" s="273"/>
      <c r="F12" s="273"/>
      <c r="G12" s="273"/>
      <c r="H12" s="274"/>
    </row>
    <row r="13" spans="1:8" x14ac:dyDescent="0.2">
      <c r="A13" s="116"/>
      <c r="B13" s="87"/>
      <c r="C13" s="87"/>
      <c r="D13" s="88"/>
      <c r="E13" s="88"/>
      <c r="F13" s="88"/>
      <c r="G13" s="88"/>
      <c r="H13" s="117"/>
    </row>
    <row r="14" spans="1:8" ht="15.75" thickBot="1" x14ac:dyDescent="0.25">
      <c r="A14" s="116" t="s">
        <v>142</v>
      </c>
      <c r="B14" s="87"/>
      <c r="C14" s="87"/>
      <c r="D14" s="88"/>
      <c r="E14" s="88"/>
      <c r="F14" s="88"/>
      <c r="G14" s="88"/>
      <c r="H14" s="117"/>
    </row>
    <row r="15" spans="1:8" ht="18.75" customHeight="1" thickBot="1" x14ac:dyDescent="0.25">
      <c r="A15" s="279" t="s">
        <v>27</v>
      </c>
      <c r="B15" s="280"/>
      <c r="C15" s="280"/>
      <c r="D15" s="281"/>
      <c r="E15" s="88"/>
      <c r="F15" s="88"/>
      <c r="G15" s="88"/>
      <c r="H15" s="143"/>
    </row>
    <row r="16" spans="1:8" ht="20.25" customHeight="1" x14ac:dyDescent="0.2">
      <c r="A16" s="275" t="s">
        <v>15</v>
      </c>
      <c r="B16" s="276"/>
      <c r="C16" s="276"/>
      <c r="D16" s="89">
        <v>54894.27</v>
      </c>
      <c r="E16" s="88"/>
      <c r="F16" s="88"/>
      <c r="G16" s="88"/>
      <c r="H16" s="143"/>
    </row>
    <row r="17" spans="1:8" x14ac:dyDescent="0.2">
      <c r="A17" s="271" t="s">
        <v>0</v>
      </c>
      <c r="B17" s="272"/>
      <c r="C17" s="272"/>
      <c r="D17" s="163">
        <v>107752.8</v>
      </c>
      <c r="E17" s="90"/>
      <c r="F17" s="91"/>
      <c r="G17" s="91"/>
      <c r="H17" s="118"/>
    </row>
    <row r="18" spans="1:8" x14ac:dyDescent="0.2">
      <c r="A18" s="271" t="s">
        <v>16</v>
      </c>
      <c r="B18" s="272"/>
      <c r="C18" s="272"/>
      <c r="D18" s="164">
        <v>34689</v>
      </c>
      <c r="E18" s="92"/>
      <c r="F18" s="91"/>
      <c r="G18" s="91"/>
      <c r="H18" s="118"/>
    </row>
    <row r="19" spans="1:8" x14ac:dyDescent="0.2">
      <c r="A19" s="271" t="s">
        <v>1</v>
      </c>
      <c r="B19" s="272"/>
      <c r="C19" s="272"/>
      <c r="D19" s="140" t="s">
        <v>113</v>
      </c>
      <c r="E19" s="93"/>
      <c r="F19" s="91"/>
      <c r="G19" s="91"/>
      <c r="H19" s="118"/>
    </row>
    <row r="20" spans="1:8" x14ac:dyDescent="0.2">
      <c r="A20" s="271" t="s">
        <v>17</v>
      </c>
      <c r="B20" s="272"/>
      <c r="C20" s="272"/>
      <c r="D20" s="163">
        <v>39.619999999999997</v>
      </c>
      <c r="E20" s="93"/>
      <c r="F20" s="91"/>
      <c r="G20" s="91"/>
      <c r="H20" s="118"/>
    </row>
    <row r="21" spans="1:8" x14ac:dyDescent="0.2">
      <c r="A21" s="271" t="s">
        <v>2</v>
      </c>
      <c r="B21" s="272"/>
      <c r="C21" s="272"/>
      <c r="D21" s="231">
        <v>2190.4499999999998</v>
      </c>
      <c r="E21" s="94"/>
      <c r="F21" s="91"/>
      <c r="G21" s="91"/>
      <c r="H21" s="118"/>
    </row>
    <row r="22" spans="1:8" x14ac:dyDescent="0.2">
      <c r="A22" s="277" t="s">
        <v>14</v>
      </c>
      <c r="B22" s="278"/>
      <c r="C22" s="278"/>
      <c r="D22" s="178">
        <v>199566.14</v>
      </c>
      <c r="E22" s="94"/>
      <c r="F22" s="91"/>
      <c r="G22" s="91"/>
      <c r="H22" s="118"/>
    </row>
    <row r="23" spans="1:8" ht="16.5" customHeight="1" x14ac:dyDescent="0.2">
      <c r="A23" s="277" t="s">
        <v>28</v>
      </c>
      <c r="B23" s="278"/>
      <c r="C23" s="278"/>
      <c r="D23" s="190">
        <v>85680</v>
      </c>
      <c r="E23" s="95" t="s">
        <v>18</v>
      </c>
      <c r="F23" s="96" t="s">
        <v>3</v>
      </c>
      <c r="G23" s="97"/>
      <c r="H23" s="119" t="s">
        <v>4</v>
      </c>
    </row>
    <row r="24" spans="1:8" ht="19.5" customHeight="1" thickBot="1" x14ac:dyDescent="0.25">
      <c r="A24" s="269" t="s">
        <v>29</v>
      </c>
      <c r="B24" s="270"/>
      <c r="C24" s="270"/>
      <c r="D24" s="98">
        <v>113886.14</v>
      </c>
      <c r="E24" s="99">
        <v>113886.14</v>
      </c>
      <c r="F24" s="97">
        <v>0</v>
      </c>
      <c r="G24" s="97"/>
      <c r="H24" s="120">
        <f>D24-E24-F24</f>
        <v>0</v>
      </c>
    </row>
    <row r="25" spans="1:8" ht="15.75" thickBot="1" x14ac:dyDescent="0.25">
      <c r="A25" s="284"/>
      <c r="B25" s="285"/>
      <c r="C25" s="286"/>
      <c r="D25" s="286"/>
      <c r="E25" s="286"/>
      <c r="F25" s="286"/>
      <c r="G25" s="286"/>
      <c r="H25" s="287"/>
    </row>
    <row r="26" spans="1:8" ht="15.75" thickBot="1" x14ac:dyDescent="0.25">
      <c r="A26" s="82"/>
      <c r="B26" s="82"/>
      <c r="C26" s="82"/>
      <c r="D26" s="82"/>
      <c r="E26" s="94"/>
      <c r="F26" s="82"/>
      <c r="G26" s="82"/>
      <c r="H26" s="82"/>
    </row>
    <row r="27" spans="1:8" ht="15.75" thickBot="1" x14ac:dyDescent="0.25">
      <c r="A27" s="288" t="s">
        <v>6</v>
      </c>
      <c r="B27" s="289"/>
      <c r="C27" s="289"/>
      <c r="D27" s="290" t="s">
        <v>7</v>
      </c>
      <c r="E27" s="290"/>
      <c r="F27" s="290"/>
      <c r="G27" s="290"/>
      <c r="H27" s="291"/>
    </row>
    <row r="28" spans="1:8" ht="15" customHeight="1" x14ac:dyDescent="0.2">
      <c r="A28" s="292" t="s">
        <v>8</v>
      </c>
      <c r="B28" s="293"/>
      <c r="C28" s="293" t="s">
        <v>9</v>
      </c>
      <c r="D28" s="294" t="s">
        <v>10</v>
      </c>
      <c r="E28" s="295" t="s">
        <v>11</v>
      </c>
      <c r="F28" s="294" t="s">
        <v>26</v>
      </c>
      <c r="G28" s="297" t="s">
        <v>12</v>
      </c>
      <c r="H28" s="282" t="s">
        <v>13</v>
      </c>
    </row>
    <row r="29" spans="1:8" x14ac:dyDescent="0.2">
      <c r="A29" s="162" t="s">
        <v>20</v>
      </c>
      <c r="B29" s="159" t="s">
        <v>103</v>
      </c>
      <c r="C29" s="293"/>
      <c r="D29" s="293"/>
      <c r="E29" s="296"/>
      <c r="F29" s="293"/>
      <c r="G29" s="298"/>
      <c r="H29" s="283"/>
    </row>
    <row r="30" spans="1:8" x14ac:dyDescent="0.2">
      <c r="A30" s="189">
        <v>44172</v>
      </c>
      <c r="B30" s="181">
        <v>361</v>
      </c>
      <c r="C30" s="173" t="s">
        <v>132</v>
      </c>
      <c r="D30" s="173" t="s">
        <v>143</v>
      </c>
      <c r="E30" s="180">
        <v>600</v>
      </c>
      <c r="F30" s="181">
        <v>553558000025398</v>
      </c>
      <c r="G30" s="171">
        <v>44200</v>
      </c>
      <c r="H30" s="172" t="s">
        <v>40</v>
      </c>
    </row>
    <row r="31" spans="1:8" x14ac:dyDescent="0.2">
      <c r="A31" s="189">
        <v>44188</v>
      </c>
      <c r="B31" s="181">
        <v>139</v>
      </c>
      <c r="C31" s="173" t="s">
        <v>147</v>
      </c>
      <c r="D31" s="173" t="s">
        <v>144</v>
      </c>
      <c r="E31" s="202">
        <v>2900</v>
      </c>
      <c r="F31" s="181">
        <v>554298000016007</v>
      </c>
      <c r="G31" s="171">
        <v>44200</v>
      </c>
      <c r="H31" s="172" t="s">
        <v>40</v>
      </c>
    </row>
    <row r="32" spans="1:8" x14ac:dyDescent="0.2">
      <c r="A32" s="189">
        <v>44176</v>
      </c>
      <c r="B32" s="181">
        <v>203364</v>
      </c>
      <c r="C32" s="173" t="s">
        <v>145</v>
      </c>
      <c r="D32" s="173" t="s">
        <v>146</v>
      </c>
      <c r="E32" s="202">
        <v>2734.7</v>
      </c>
      <c r="F32" s="181">
        <v>10401</v>
      </c>
      <c r="G32" s="171">
        <v>44200</v>
      </c>
      <c r="H32" s="172" t="s">
        <v>37</v>
      </c>
    </row>
    <row r="33" spans="1:8" x14ac:dyDescent="0.2">
      <c r="A33" s="189">
        <v>44179</v>
      </c>
      <c r="B33" s="181">
        <v>295508</v>
      </c>
      <c r="C33" s="173" t="s">
        <v>120</v>
      </c>
      <c r="D33" s="173" t="s">
        <v>139</v>
      </c>
      <c r="E33" s="202">
        <v>2158.4</v>
      </c>
      <c r="F33" s="181">
        <v>10402</v>
      </c>
      <c r="G33" s="171">
        <v>44200</v>
      </c>
      <c r="H33" s="172" t="s">
        <v>37</v>
      </c>
    </row>
    <row r="34" spans="1:8" x14ac:dyDescent="0.2">
      <c r="A34" s="189">
        <v>44180</v>
      </c>
      <c r="B34" s="181">
        <v>295852</v>
      </c>
      <c r="C34" s="173" t="s">
        <v>120</v>
      </c>
      <c r="D34" s="173" t="s">
        <v>148</v>
      </c>
      <c r="E34" s="202">
        <v>1546.2</v>
      </c>
      <c r="F34" s="181">
        <v>10403</v>
      </c>
      <c r="G34" s="171">
        <v>44200</v>
      </c>
      <c r="H34" s="172" t="s">
        <v>37</v>
      </c>
    </row>
    <row r="35" spans="1:8" x14ac:dyDescent="0.2">
      <c r="A35" s="189">
        <v>44181</v>
      </c>
      <c r="B35" s="181">
        <v>204975</v>
      </c>
      <c r="C35" s="173" t="s">
        <v>145</v>
      </c>
      <c r="D35" s="173" t="s">
        <v>149</v>
      </c>
      <c r="E35" s="202">
        <v>4168.74</v>
      </c>
      <c r="F35" s="181">
        <v>10404</v>
      </c>
      <c r="G35" s="171">
        <v>44200</v>
      </c>
      <c r="H35" s="172" t="s">
        <v>37</v>
      </c>
    </row>
    <row r="36" spans="1:8" x14ac:dyDescent="0.2">
      <c r="A36" s="189">
        <v>44182</v>
      </c>
      <c r="B36" s="181">
        <v>296259</v>
      </c>
      <c r="C36" s="173" t="s">
        <v>120</v>
      </c>
      <c r="D36" s="173" t="s">
        <v>148</v>
      </c>
      <c r="E36" s="202">
        <v>382.05</v>
      </c>
      <c r="F36" s="181">
        <v>10405</v>
      </c>
      <c r="G36" s="171">
        <v>44200</v>
      </c>
      <c r="H36" s="172" t="s">
        <v>37</v>
      </c>
    </row>
    <row r="37" spans="1:8" x14ac:dyDescent="0.2">
      <c r="A37" s="189">
        <v>44201</v>
      </c>
      <c r="B37" s="181">
        <v>6892</v>
      </c>
      <c r="C37" s="173" t="s">
        <v>150</v>
      </c>
      <c r="D37" s="173" t="s">
        <v>94</v>
      </c>
      <c r="E37" s="202">
        <v>1505.12</v>
      </c>
      <c r="F37" s="181">
        <v>10501</v>
      </c>
      <c r="G37" s="171">
        <v>44201</v>
      </c>
      <c r="H37" s="172" t="s">
        <v>37</v>
      </c>
    </row>
    <row r="38" spans="1:8" x14ac:dyDescent="0.2">
      <c r="A38" s="189">
        <v>44189</v>
      </c>
      <c r="B38" s="181">
        <v>1580</v>
      </c>
      <c r="C38" s="173" t="s">
        <v>151</v>
      </c>
      <c r="D38" s="173" t="s">
        <v>121</v>
      </c>
      <c r="E38" s="202">
        <v>1200</v>
      </c>
      <c r="F38" s="181">
        <v>10502</v>
      </c>
      <c r="G38" s="171">
        <v>44201</v>
      </c>
      <c r="H38" s="172" t="s">
        <v>37</v>
      </c>
    </row>
    <row r="39" spans="1:8" x14ac:dyDescent="0.2">
      <c r="A39" s="189">
        <v>44201</v>
      </c>
      <c r="B39" s="181">
        <v>13113</v>
      </c>
      <c r="C39" s="173" t="s">
        <v>117</v>
      </c>
      <c r="D39" s="173" t="s">
        <v>152</v>
      </c>
      <c r="E39" s="202">
        <v>54.95</v>
      </c>
      <c r="F39" s="181">
        <v>870050800253409</v>
      </c>
      <c r="G39" s="171">
        <v>44201</v>
      </c>
      <c r="H39" s="172" t="s">
        <v>38</v>
      </c>
    </row>
    <row r="40" spans="1:8" x14ac:dyDescent="0.2">
      <c r="A40" s="189">
        <v>44201</v>
      </c>
      <c r="B40" s="181">
        <v>13113</v>
      </c>
      <c r="C40" s="173" t="s">
        <v>117</v>
      </c>
      <c r="D40" s="173" t="s">
        <v>153</v>
      </c>
      <c r="E40" s="202">
        <v>1.2</v>
      </c>
      <c r="F40" s="181">
        <v>870050800281245</v>
      </c>
      <c r="G40" s="171">
        <v>44201</v>
      </c>
      <c r="H40" s="172" t="s">
        <v>38</v>
      </c>
    </row>
    <row r="41" spans="1:8" x14ac:dyDescent="0.2">
      <c r="A41" s="189">
        <v>44201</v>
      </c>
      <c r="B41" s="181">
        <v>13113</v>
      </c>
      <c r="C41" s="173" t="s">
        <v>117</v>
      </c>
      <c r="D41" s="173" t="s">
        <v>153</v>
      </c>
      <c r="E41" s="202">
        <v>1.2</v>
      </c>
      <c r="F41" s="181">
        <v>870050800281246</v>
      </c>
      <c r="G41" s="171">
        <v>44201</v>
      </c>
      <c r="H41" s="172" t="s">
        <v>38</v>
      </c>
    </row>
    <row r="42" spans="1:8" x14ac:dyDescent="0.2">
      <c r="A42" s="189">
        <v>44184</v>
      </c>
      <c r="B42" s="181" t="s">
        <v>154</v>
      </c>
      <c r="C42" s="173" t="s">
        <v>155</v>
      </c>
      <c r="D42" s="205" t="s">
        <v>156</v>
      </c>
      <c r="E42" s="202">
        <v>133.85</v>
      </c>
      <c r="F42" s="181">
        <v>11015</v>
      </c>
      <c r="G42" s="171">
        <v>44201</v>
      </c>
      <c r="H42" s="172" t="s">
        <v>38</v>
      </c>
    </row>
    <row r="43" spans="1:8" x14ac:dyDescent="0.2">
      <c r="A43" s="189">
        <v>44184</v>
      </c>
      <c r="B43" s="181" t="s">
        <v>157</v>
      </c>
      <c r="C43" s="173" t="s">
        <v>155</v>
      </c>
      <c r="D43" s="205" t="s">
        <v>158</v>
      </c>
      <c r="E43" s="203">
        <v>155.46</v>
      </c>
      <c r="F43" s="181">
        <v>11015</v>
      </c>
      <c r="G43" s="171">
        <v>44201</v>
      </c>
      <c r="H43" s="172" t="s">
        <v>38</v>
      </c>
    </row>
    <row r="44" spans="1:8" x14ac:dyDescent="0.2">
      <c r="A44" s="189">
        <v>44166</v>
      </c>
      <c r="B44" s="181">
        <v>150</v>
      </c>
      <c r="C44" s="173" t="s">
        <v>159</v>
      </c>
      <c r="D44" s="205" t="s">
        <v>80</v>
      </c>
      <c r="E44" s="210">
        <v>4985.3900000000003</v>
      </c>
      <c r="F44" s="181">
        <v>10701</v>
      </c>
      <c r="G44" s="171">
        <v>44203</v>
      </c>
      <c r="H44" s="172" t="s">
        <v>45</v>
      </c>
    </row>
    <row r="45" spans="1:8" x14ac:dyDescent="0.2">
      <c r="A45" s="189">
        <v>44186</v>
      </c>
      <c r="B45" s="181">
        <v>721</v>
      </c>
      <c r="C45" s="173" t="s">
        <v>92</v>
      </c>
      <c r="D45" s="173" t="s">
        <v>39</v>
      </c>
      <c r="E45" s="210">
        <v>4412.8900000000003</v>
      </c>
      <c r="F45" s="181">
        <v>550583000126863</v>
      </c>
      <c r="G45" s="171">
        <v>43838</v>
      </c>
      <c r="H45" s="172" t="s">
        <v>40</v>
      </c>
    </row>
    <row r="46" spans="1:8" x14ac:dyDescent="0.2">
      <c r="A46" s="189">
        <v>44166</v>
      </c>
      <c r="B46" s="206">
        <v>0</v>
      </c>
      <c r="C46" s="173" t="s">
        <v>160</v>
      </c>
      <c r="D46" s="173" t="s">
        <v>60</v>
      </c>
      <c r="E46" s="203">
        <v>910.8</v>
      </c>
      <c r="F46" s="181">
        <v>551530000092465</v>
      </c>
      <c r="G46" s="171">
        <v>44204</v>
      </c>
      <c r="H46" s="172" t="s">
        <v>40</v>
      </c>
    </row>
    <row r="47" spans="1:8" x14ac:dyDescent="0.2">
      <c r="A47" s="189">
        <v>44166</v>
      </c>
      <c r="B47" s="206">
        <v>0</v>
      </c>
      <c r="C47" s="173" t="s">
        <v>41</v>
      </c>
      <c r="D47" s="173" t="s">
        <v>60</v>
      </c>
      <c r="E47" s="204">
        <v>1474</v>
      </c>
      <c r="F47" s="181">
        <v>551819000050233</v>
      </c>
      <c r="G47" s="171">
        <v>44204</v>
      </c>
      <c r="H47" s="172" t="s">
        <v>40</v>
      </c>
    </row>
    <row r="48" spans="1:8" x14ac:dyDescent="0.2">
      <c r="A48" s="100">
        <v>44166</v>
      </c>
      <c r="B48" s="101">
        <v>0</v>
      </c>
      <c r="C48" s="102" t="s">
        <v>108</v>
      </c>
      <c r="D48" s="102" t="s">
        <v>60</v>
      </c>
      <c r="E48" s="103">
        <v>1283</v>
      </c>
      <c r="F48" s="121">
        <v>551819000056189</v>
      </c>
      <c r="G48" s="104">
        <v>44204</v>
      </c>
      <c r="H48" s="105" t="s">
        <v>40</v>
      </c>
    </row>
    <row r="49" spans="1:8" x14ac:dyDescent="0.2">
      <c r="A49" s="100">
        <v>44166</v>
      </c>
      <c r="B49" s="101">
        <v>0</v>
      </c>
      <c r="C49" s="102" t="s">
        <v>78</v>
      </c>
      <c r="D49" s="102" t="s">
        <v>60</v>
      </c>
      <c r="E49" s="103">
        <v>1519.2</v>
      </c>
      <c r="F49" s="121">
        <v>551815000057117</v>
      </c>
      <c r="G49" s="104">
        <v>44204</v>
      </c>
      <c r="H49" s="105" t="s">
        <v>40</v>
      </c>
    </row>
    <row r="50" spans="1:8" x14ac:dyDescent="0.2">
      <c r="A50" s="100">
        <v>44166</v>
      </c>
      <c r="B50" s="101">
        <v>0</v>
      </c>
      <c r="C50" s="102" t="s">
        <v>79</v>
      </c>
      <c r="D50" s="102" t="s">
        <v>60</v>
      </c>
      <c r="E50" s="103">
        <v>1474.8</v>
      </c>
      <c r="F50" s="121">
        <v>551819000058671</v>
      </c>
      <c r="G50" s="104">
        <v>44204</v>
      </c>
      <c r="H50" s="105" t="s">
        <v>40</v>
      </c>
    </row>
    <row r="51" spans="1:8" x14ac:dyDescent="0.2">
      <c r="A51" s="100">
        <v>44166</v>
      </c>
      <c r="B51" s="101">
        <v>0</v>
      </c>
      <c r="C51" s="102" t="s">
        <v>134</v>
      </c>
      <c r="D51" s="102" t="s">
        <v>60</v>
      </c>
      <c r="E51" s="103">
        <v>852</v>
      </c>
      <c r="F51" s="121">
        <v>551819000065205</v>
      </c>
      <c r="G51" s="104">
        <v>44204</v>
      </c>
      <c r="H51" s="105" t="s">
        <v>40</v>
      </c>
    </row>
    <row r="52" spans="1:8" x14ac:dyDescent="0.2">
      <c r="A52" s="100">
        <v>44166</v>
      </c>
      <c r="B52" s="101">
        <v>0</v>
      </c>
      <c r="C52" s="102" t="s">
        <v>118</v>
      </c>
      <c r="D52" s="102" t="s">
        <v>60</v>
      </c>
      <c r="E52" s="103">
        <v>1796</v>
      </c>
      <c r="F52" s="121">
        <v>552445000020843</v>
      </c>
      <c r="G52" s="104">
        <v>44204</v>
      </c>
      <c r="H52" s="105" t="s">
        <v>40</v>
      </c>
    </row>
    <row r="53" spans="1:8" x14ac:dyDescent="0.2">
      <c r="A53" s="100">
        <v>44166</v>
      </c>
      <c r="B53" s="101">
        <v>0</v>
      </c>
      <c r="C53" s="102" t="s">
        <v>135</v>
      </c>
      <c r="D53" s="102" t="s">
        <v>60</v>
      </c>
      <c r="E53" s="103">
        <v>826</v>
      </c>
      <c r="F53" s="121">
        <v>553011000064316</v>
      </c>
      <c r="G53" s="104">
        <v>44204</v>
      </c>
      <c r="H53" s="105" t="s">
        <v>40</v>
      </c>
    </row>
    <row r="54" spans="1:8" x14ac:dyDescent="0.2">
      <c r="A54" s="100">
        <v>44166</v>
      </c>
      <c r="B54" s="101">
        <v>0</v>
      </c>
      <c r="C54" s="102" t="s">
        <v>82</v>
      </c>
      <c r="D54" s="102" t="s">
        <v>60</v>
      </c>
      <c r="E54" s="103">
        <v>1223.8</v>
      </c>
      <c r="F54" s="121">
        <v>553107000034283</v>
      </c>
      <c r="G54" s="104">
        <v>44204</v>
      </c>
      <c r="H54" s="105" t="s">
        <v>40</v>
      </c>
    </row>
    <row r="55" spans="1:8" x14ac:dyDescent="0.2">
      <c r="A55" s="100">
        <v>44166</v>
      </c>
      <c r="B55" s="101">
        <v>0</v>
      </c>
      <c r="C55" s="102" t="s">
        <v>42</v>
      </c>
      <c r="D55" s="102" t="s">
        <v>60</v>
      </c>
      <c r="E55" s="103">
        <v>1406</v>
      </c>
      <c r="F55" s="121">
        <v>553386000018197</v>
      </c>
      <c r="G55" s="104">
        <v>44204</v>
      </c>
      <c r="H55" s="105" t="s">
        <v>40</v>
      </c>
    </row>
    <row r="56" spans="1:8" x14ac:dyDescent="0.2">
      <c r="A56" s="100">
        <v>44166</v>
      </c>
      <c r="B56" s="101">
        <v>0</v>
      </c>
      <c r="C56" s="102" t="s">
        <v>161</v>
      </c>
      <c r="D56" s="102" t="s">
        <v>143</v>
      </c>
      <c r="E56" s="103">
        <v>1217.25</v>
      </c>
      <c r="F56" s="121">
        <v>553558000017353</v>
      </c>
      <c r="G56" s="104">
        <v>44204</v>
      </c>
      <c r="H56" s="105" t="s">
        <v>40</v>
      </c>
    </row>
    <row r="57" spans="1:8" x14ac:dyDescent="0.2">
      <c r="A57" s="153">
        <v>44166</v>
      </c>
      <c r="B57" s="101">
        <v>0</v>
      </c>
      <c r="C57" s="102" t="s">
        <v>62</v>
      </c>
      <c r="D57" s="102" t="s">
        <v>60</v>
      </c>
      <c r="E57" s="103">
        <v>3958</v>
      </c>
      <c r="F57" s="121">
        <v>553558000017763</v>
      </c>
      <c r="G57" s="104">
        <v>44204</v>
      </c>
      <c r="H57" s="105" t="s">
        <v>40</v>
      </c>
    </row>
    <row r="58" spans="1:8" x14ac:dyDescent="0.2">
      <c r="A58" s="153">
        <v>44166</v>
      </c>
      <c r="B58" s="101">
        <v>0</v>
      </c>
      <c r="C58" s="102" t="s">
        <v>162</v>
      </c>
      <c r="D58" s="102" t="s">
        <v>143</v>
      </c>
      <c r="E58" s="103">
        <v>503.25</v>
      </c>
      <c r="F58" s="121">
        <v>553558000021772</v>
      </c>
      <c r="G58" s="104">
        <v>44204</v>
      </c>
      <c r="H58" s="105" t="s">
        <v>40</v>
      </c>
    </row>
    <row r="59" spans="1:8" x14ac:dyDescent="0.2">
      <c r="A59" s="100">
        <v>44166</v>
      </c>
      <c r="B59" s="101">
        <v>0</v>
      </c>
      <c r="C59" s="102" t="s">
        <v>43</v>
      </c>
      <c r="D59" s="102" t="s">
        <v>60</v>
      </c>
      <c r="E59" s="103">
        <v>1408.8</v>
      </c>
      <c r="F59" s="121">
        <v>553558000025545</v>
      </c>
      <c r="G59" s="104">
        <v>44204</v>
      </c>
      <c r="H59" s="105" t="s">
        <v>40</v>
      </c>
    </row>
    <row r="60" spans="1:8" x14ac:dyDescent="0.2">
      <c r="A60" s="100">
        <v>44166</v>
      </c>
      <c r="B60" s="101">
        <v>0</v>
      </c>
      <c r="C60" s="106" t="s">
        <v>53</v>
      </c>
      <c r="D60" s="145" t="s">
        <v>60</v>
      </c>
      <c r="E60" s="107">
        <v>988.8</v>
      </c>
      <c r="F60" s="122">
        <v>553558000025675</v>
      </c>
      <c r="G60" s="104">
        <v>44204</v>
      </c>
      <c r="H60" s="108" t="s">
        <v>40</v>
      </c>
    </row>
    <row r="61" spans="1:8" x14ac:dyDescent="0.2">
      <c r="A61" s="100">
        <v>44166</v>
      </c>
      <c r="B61" s="101">
        <v>0</v>
      </c>
      <c r="C61" s="102" t="s">
        <v>61</v>
      </c>
      <c r="D61" s="130" t="s">
        <v>60</v>
      </c>
      <c r="E61" s="201">
        <v>1532</v>
      </c>
      <c r="F61" s="121">
        <v>553558000025738</v>
      </c>
      <c r="G61" s="104">
        <v>44204</v>
      </c>
      <c r="H61" s="105" t="s">
        <v>40</v>
      </c>
    </row>
    <row r="62" spans="1:8" x14ac:dyDescent="0.2">
      <c r="A62" s="100">
        <v>44166</v>
      </c>
      <c r="B62" s="101">
        <v>0</v>
      </c>
      <c r="C62" s="102" t="s">
        <v>109</v>
      </c>
      <c r="D62" s="130" t="s">
        <v>60</v>
      </c>
      <c r="E62" s="103">
        <v>1290</v>
      </c>
      <c r="F62" s="121">
        <v>553558000028896</v>
      </c>
      <c r="G62" s="104">
        <v>44204</v>
      </c>
      <c r="H62" s="105" t="s">
        <v>40</v>
      </c>
    </row>
    <row r="63" spans="1:8" x14ac:dyDescent="0.2">
      <c r="A63" s="100">
        <v>44166</v>
      </c>
      <c r="B63" s="101">
        <v>0</v>
      </c>
      <c r="C63" s="102" t="s">
        <v>71</v>
      </c>
      <c r="D63" s="130" t="s">
        <v>60</v>
      </c>
      <c r="E63" s="103">
        <v>1726</v>
      </c>
      <c r="F63" s="121">
        <v>553761000046197</v>
      </c>
      <c r="G63" s="104">
        <v>44204</v>
      </c>
      <c r="H63" s="105" t="s">
        <v>40</v>
      </c>
    </row>
    <row r="64" spans="1:8" x14ac:dyDescent="0.2">
      <c r="A64" s="100">
        <v>44166</v>
      </c>
      <c r="B64" s="101">
        <v>0</v>
      </c>
      <c r="C64" s="102" t="s">
        <v>81</v>
      </c>
      <c r="D64" s="130" t="s">
        <v>60</v>
      </c>
      <c r="E64" s="103">
        <v>1482</v>
      </c>
      <c r="F64" s="121">
        <v>556938000026456</v>
      </c>
      <c r="G64" s="104">
        <v>44204</v>
      </c>
      <c r="H64" s="105" t="s">
        <v>40</v>
      </c>
    </row>
    <row r="65" spans="1:8" x14ac:dyDescent="0.2">
      <c r="A65" s="100">
        <v>44166</v>
      </c>
      <c r="B65" s="101">
        <v>0</v>
      </c>
      <c r="C65" s="102" t="s">
        <v>163</v>
      </c>
      <c r="D65" s="130" t="s">
        <v>60</v>
      </c>
      <c r="E65" s="103">
        <v>883.8</v>
      </c>
      <c r="F65" s="121">
        <v>556938000027326</v>
      </c>
      <c r="G65" s="104">
        <v>44204</v>
      </c>
      <c r="H65" s="105" t="s">
        <v>40</v>
      </c>
    </row>
    <row r="66" spans="1:8" x14ac:dyDescent="0.2">
      <c r="A66" s="100">
        <v>44204</v>
      </c>
      <c r="B66" s="101">
        <v>27</v>
      </c>
      <c r="C66" s="102" t="s">
        <v>164</v>
      </c>
      <c r="D66" s="130" t="s">
        <v>60</v>
      </c>
      <c r="E66" s="103">
        <v>1136.6600000000001</v>
      </c>
      <c r="F66" s="121">
        <v>557021000024336</v>
      </c>
      <c r="G66" s="104">
        <v>44204</v>
      </c>
      <c r="H66" s="105" t="s">
        <v>40</v>
      </c>
    </row>
    <row r="67" spans="1:8" x14ac:dyDescent="0.2">
      <c r="A67" s="100">
        <v>44166</v>
      </c>
      <c r="B67" s="101">
        <v>0</v>
      </c>
      <c r="C67" s="102" t="s">
        <v>44</v>
      </c>
      <c r="D67" s="102" t="s">
        <v>60</v>
      </c>
      <c r="E67" s="103">
        <v>1499</v>
      </c>
      <c r="F67" s="121">
        <v>557039000010124</v>
      </c>
      <c r="G67" s="104">
        <v>44204</v>
      </c>
      <c r="H67" s="105" t="s">
        <v>40</v>
      </c>
    </row>
    <row r="68" spans="1:8" x14ac:dyDescent="0.2">
      <c r="A68" s="100">
        <v>44166</v>
      </c>
      <c r="B68" s="101">
        <v>0</v>
      </c>
      <c r="C68" s="102" t="s">
        <v>165</v>
      </c>
      <c r="D68" s="102" t="s">
        <v>60</v>
      </c>
      <c r="E68" s="103">
        <v>826</v>
      </c>
      <c r="F68" s="121">
        <v>557039000015932</v>
      </c>
      <c r="G68" s="104">
        <v>44204</v>
      </c>
      <c r="H68" s="105" t="s">
        <v>40</v>
      </c>
    </row>
    <row r="69" spans="1:8" x14ac:dyDescent="0.2">
      <c r="A69" s="100">
        <v>44166</v>
      </c>
      <c r="B69" s="101">
        <v>0</v>
      </c>
      <c r="C69" s="102" t="s">
        <v>166</v>
      </c>
      <c r="D69" s="102" t="s">
        <v>60</v>
      </c>
      <c r="E69" s="201">
        <v>883.8</v>
      </c>
      <c r="F69" s="121">
        <v>557039000015933</v>
      </c>
      <c r="G69" s="104">
        <v>44204</v>
      </c>
      <c r="H69" s="105" t="s">
        <v>40</v>
      </c>
    </row>
    <row r="70" spans="1:8" x14ac:dyDescent="0.2">
      <c r="A70" s="100">
        <v>44183</v>
      </c>
      <c r="B70" s="182">
        <v>296461</v>
      </c>
      <c r="C70" s="102" t="s">
        <v>120</v>
      </c>
      <c r="D70" s="102" t="s">
        <v>139</v>
      </c>
      <c r="E70" s="201">
        <v>1860.6</v>
      </c>
      <c r="F70" s="121">
        <v>10801</v>
      </c>
      <c r="G70" s="104">
        <v>44204</v>
      </c>
      <c r="H70" s="105" t="s">
        <v>40</v>
      </c>
    </row>
    <row r="71" spans="1:8" x14ac:dyDescent="0.2">
      <c r="A71" s="100">
        <v>44183</v>
      </c>
      <c r="B71" s="182">
        <v>296462</v>
      </c>
      <c r="C71" s="102" t="s">
        <v>120</v>
      </c>
      <c r="D71" s="102" t="s">
        <v>167</v>
      </c>
      <c r="E71" s="201">
        <v>2158.92</v>
      </c>
      <c r="F71" s="121">
        <v>10802</v>
      </c>
      <c r="G71" s="104">
        <v>44204</v>
      </c>
      <c r="H71" s="105" t="s">
        <v>37</v>
      </c>
    </row>
    <row r="72" spans="1:8" x14ac:dyDescent="0.2">
      <c r="A72" s="100">
        <v>44183</v>
      </c>
      <c r="B72" s="182">
        <v>296463</v>
      </c>
      <c r="C72" s="102" t="s">
        <v>120</v>
      </c>
      <c r="D72" s="102" t="s">
        <v>168</v>
      </c>
      <c r="E72" s="201">
        <v>2026.33</v>
      </c>
      <c r="F72" s="121">
        <v>10803</v>
      </c>
      <c r="G72" s="104">
        <v>44204</v>
      </c>
      <c r="H72" s="105" t="s">
        <v>37</v>
      </c>
    </row>
    <row r="73" spans="1:8" x14ac:dyDescent="0.2">
      <c r="A73" s="100">
        <v>44183</v>
      </c>
      <c r="B73" s="182">
        <v>206100</v>
      </c>
      <c r="C73" s="102" t="s">
        <v>145</v>
      </c>
      <c r="D73" s="102" t="s">
        <v>169</v>
      </c>
      <c r="E73" s="201">
        <v>377.46</v>
      </c>
      <c r="F73" s="121">
        <v>10804</v>
      </c>
      <c r="G73" s="104">
        <v>44204</v>
      </c>
      <c r="H73" s="105" t="s">
        <v>37</v>
      </c>
    </row>
    <row r="74" spans="1:8" x14ac:dyDescent="0.2">
      <c r="A74" s="100">
        <v>44181</v>
      </c>
      <c r="B74" s="182">
        <v>4509161</v>
      </c>
      <c r="C74" s="102" t="s">
        <v>90</v>
      </c>
      <c r="D74" s="102" t="s">
        <v>91</v>
      </c>
      <c r="E74" s="201">
        <v>222.57</v>
      </c>
      <c r="F74" s="121">
        <v>10805</v>
      </c>
      <c r="G74" s="104">
        <v>44204</v>
      </c>
      <c r="H74" s="105" t="s">
        <v>37</v>
      </c>
    </row>
    <row r="75" spans="1:8" x14ac:dyDescent="0.2">
      <c r="A75" s="100">
        <v>43841</v>
      </c>
      <c r="B75" s="182">
        <v>132064</v>
      </c>
      <c r="C75" s="102" t="s">
        <v>57</v>
      </c>
      <c r="D75" s="102" t="s">
        <v>102</v>
      </c>
      <c r="E75" s="201">
        <v>627.70000000000005</v>
      </c>
      <c r="F75" s="121">
        <v>10806</v>
      </c>
      <c r="G75" s="104">
        <v>44204</v>
      </c>
      <c r="H75" s="105" t="s">
        <v>37</v>
      </c>
    </row>
    <row r="76" spans="1:8" x14ac:dyDescent="0.2">
      <c r="A76" s="100">
        <v>44180</v>
      </c>
      <c r="B76" s="182">
        <v>301387</v>
      </c>
      <c r="C76" s="102" t="s">
        <v>170</v>
      </c>
      <c r="D76" s="102" t="s">
        <v>119</v>
      </c>
      <c r="E76" s="201">
        <v>420</v>
      </c>
      <c r="F76" s="121">
        <v>10807</v>
      </c>
      <c r="G76" s="104">
        <v>44204</v>
      </c>
      <c r="H76" s="105" t="s">
        <v>37</v>
      </c>
    </row>
    <row r="77" spans="1:8" x14ac:dyDescent="0.2">
      <c r="A77" s="100">
        <v>44182</v>
      </c>
      <c r="B77" s="182">
        <v>7004</v>
      </c>
      <c r="C77" s="102" t="s">
        <v>171</v>
      </c>
      <c r="D77" s="102" t="s">
        <v>172</v>
      </c>
      <c r="E77" s="201">
        <v>966</v>
      </c>
      <c r="F77" s="121">
        <v>10808</v>
      </c>
      <c r="G77" s="104">
        <v>44204</v>
      </c>
      <c r="H77" s="105" t="s">
        <v>37</v>
      </c>
    </row>
    <row r="78" spans="1:8" x14ac:dyDescent="0.2">
      <c r="A78" s="100">
        <v>44186</v>
      </c>
      <c r="B78" s="182">
        <v>296646</v>
      </c>
      <c r="C78" s="102" t="s">
        <v>120</v>
      </c>
      <c r="D78" s="102" t="s">
        <v>139</v>
      </c>
      <c r="E78" s="201">
        <v>2392.1999999999998</v>
      </c>
      <c r="F78" s="121">
        <v>10809</v>
      </c>
      <c r="G78" s="104">
        <v>44204</v>
      </c>
      <c r="H78" s="105" t="s">
        <v>37</v>
      </c>
    </row>
    <row r="79" spans="1:8" x14ac:dyDescent="0.2">
      <c r="A79" s="100">
        <v>44186</v>
      </c>
      <c r="B79" s="182">
        <v>296648</v>
      </c>
      <c r="C79" s="102" t="s">
        <v>120</v>
      </c>
      <c r="D79" s="102" t="s">
        <v>139</v>
      </c>
      <c r="E79" s="201">
        <v>797.4</v>
      </c>
      <c r="F79" s="121">
        <v>10810</v>
      </c>
      <c r="G79" s="104">
        <v>44204</v>
      </c>
      <c r="H79" s="105" t="s">
        <v>37</v>
      </c>
    </row>
    <row r="80" spans="1:8" x14ac:dyDescent="0.2">
      <c r="A80" s="100">
        <v>44187</v>
      </c>
      <c r="B80" s="182">
        <v>296957</v>
      </c>
      <c r="C80" s="102" t="s">
        <v>120</v>
      </c>
      <c r="D80" s="102" t="s">
        <v>173</v>
      </c>
      <c r="E80" s="201">
        <v>2380.27</v>
      </c>
      <c r="F80" s="121">
        <v>10811</v>
      </c>
      <c r="G80" s="104">
        <v>44204</v>
      </c>
      <c r="H80" s="105" t="s">
        <v>37</v>
      </c>
    </row>
    <row r="81" spans="1:8" x14ac:dyDescent="0.2">
      <c r="A81" s="100">
        <v>44188</v>
      </c>
      <c r="B81" s="182">
        <v>207759</v>
      </c>
      <c r="C81" s="102" t="s">
        <v>145</v>
      </c>
      <c r="D81" s="102" t="s">
        <v>174</v>
      </c>
      <c r="E81" s="201">
        <v>1625.76</v>
      </c>
      <c r="F81" s="121">
        <v>10812</v>
      </c>
      <c r="G81" s="104">
        <v>44204</v>
      </c>
      <c r="H81" s="105" t="s">
        <v>37</v>
      </c>
    </row>
    <row r="82" spans="1:8" x14ac:dyDescent="0.2">
      <c r="A82" s="100">
        <v>44188</v>
      </c>
      <c r="B82" s="182">
        <v>297207</v>
      </c>
      <c r="C82" s="102" t="s">
        <v>120</v>
      </c>
      <c r="D82" s="207" t="s">
        <v>175</v>
      </c>
      <c r="E82" s="201">
        <v>1639.45</v>
      </c>
      <c r="F82" s="121">
        <v>10813</v>
      </c>
      <c r="G82" s="104">
        <v>44204</v>
      </c>
      <c r="H82" s="105" t="s">
        <v>37</v>
      </c>
    </row>
    <row r="83" spans="1:8" x14ac:dyDescent="0.2">
      <c r="A83" s="100">
        <v>44166</v>
      </c>
      <c r="B83" s="182">
        <v>513809777886</v>
      </c>
      <c r="C83" s="102" t="s">
        <v>176</v>
      </c>
      <c r="D83" s="208" t="s">
        <v>177</v>
      </c>
      <c r="E83" s="201">
        <v>546.44000000000005</v>
      </c>
      <c r="F83" s="121">
        <v>10814</v>
      </c>
      <c r="G83" s="104">
        <v>44204</v>
      </c>
      <c r="H83" s="105" t="s">
        <v>36</v>
      </c>
    </row>
    <row r="84" spans="1:8" x14ac:dyDescent="0.2">
      <c r="A84" s="100">
        <v>44166</v>
      </c>
      <c r="B84" s="182">
        <v>513809777374</v>
      </c>
      <c r="C84" s="102" t="s">
        <v>176</v>
      </c>
      <c r="D84" s="102" t="s">
        <v>178</v>
      </c>
      <c r="E84" s="201">
        <v>1379.56</v>
      </c>
      <c r="F84" s="121">
        <v>10815</v>
      </c>
      <c r="G84" s="104">
        <v>44204</v>
      </c>
      <c r="H84" s="105" t="s">
        <v>36</v>
      </c>
    </row>
    <row r="85" spans="1:8" x14ac:dyDescent="0.2">
      <c r="A85" s="100">
        <v>44194</v>
      </c>
      <c r="B85" s="182">
        <v>1621</v>
      </c>
      <c r="C85" s="102" t="s">
        <v>151</v>
      </c>
      <c r="D85" s="102" t="s">
        <v>179</v>
      </c>
      <c r="E85" s="201">
        <v>2780</v>
      </c>
      <c r="F85" s="121">
        <v>10816</v>
      </c>
      <c r="G85" s="104">
        <v>44204</v>
      </c>
      <c r="H85" s="105" t="s">
        <v>37</v>
      </c>
    </row>
    <row r="86" spans="1:8" x14ac:dyDescent="0.2">
      <c r="A86" s="100">
        <v>44189</v>
      </c>
      <c r="B86" s="182">
        <v>779151</v>
      </c>
      <c r="C86" s="102" t="s">
        <v>180</v>
      </c>
      <c r="D86" s="209" t="s">
        <v>181</v>
      </c>
      <c r="E86" s="201">
        <v>718.86</v>
      </c>
      <c r="F86" s="121">
        <v>10817</v>
      </c>
      <c r="G86" s="104">
        <v>44204</v>
      </c>
      <c r="H86" s="105" t="s">
        <v>37</v>
      </c>
    </row>
    <row r="87" spans="1:8" x14ac:dyDescent="0.2">
      <c r="A87" s="100">
        <v>44207</v>
      </c>
      <c r="B87" s="182">
        <v>13113</v>
      </c>
      <c r="C87" s="102" t="s">
        <v>117</v>
      </c>
      <c r="D87" s="102" t="s">
        <v>153</v>
      </c>
      <c r="E87" s="201">
        <v>1.2</v>
      </c>
      <c r="F87" s="121">
        <v>840110700057897</v>
      </c>
      <c r="G87" s="104">
        <v>44207</v>
      </c>
      <c r="H87" s="105" t="s">
        <v>38</v>
      </c>
    </row>
    <row r="88" spans="1:8" x14ac:dyDescent="0.2">
      <c r="A88" s="100">
        <v>44207</v>
      </c>
      <c r="B88" s="182">
        <v>13113</v>
      </c>
      <c r="C88" s="102" t="s">
        <v>117</v>
      </c>
      <c r="D88" s="102" t="s">
        <v>153</v>
      </c>
      <c r="E88" s="201">
        <v>1.2</v>
      </c>
      <c r="F88" s="121">
        <v>840110700057898</v>
      </c>
      <c r="G88" s="104">
        <v>44207</v>
      </c>
      <c r="H88" s="105" t="s">
        <v>38</v>
      </c>
    </row>
    <row r="89" spans="1:8" x14ac:dyDescent="0.2">
      <c r="A89" s="100">
        <v>44207</v>
      </c>
      <c r="B89" s="182">
        <v>13113</v>
      </c>
      <c r="C89" s="102" t="s">
        <v>117</v>
      </c>
      <c r="D89" s="102" t="s">
        <v>153</v>
      </c>
      <c r="E89" s="201">
        <v>1.2</v>
      </c>
      <c r="F89" s="121">
        <v>840110700057899</v>
      </c>
      <c r="G89" s="104">
        <v>44207</v>
      </c>
      <c r="H89" s="105" t="s">
        <v>38</v>
      </c>
    </row>
    <row r="90" spans="1:8" x14ac:dyDescent="0.2">
      <c r="A90" s="100">
        <v>44207</v>
      </c>
      <c r="B90" s="182">
        <v>13113</v>
      </c>
      <c r="C90" s="102" t="s">
        <v>117</v>
      </c>
      <c r="D90" s="102" t="s">
        <v>153</v>
      </c>
      <c r="E90" s="201">
        <v>1.2</v>
      </c>
      <c r="F90" s="121">
        <v>840110700057900</v>
      </c>
      <c r="G90" s="104">
        <v>44207</v>
      </c>
      <c r="H90" s="105" t="s">
        <v>38</v>
      </c>
    </row>
    <row r="91" spans="1:8" x14ac:dyDescent="0.2">
      <c r="A91" s="100">
        <v>44207</v>
      </c>
      <c r="B91" s="182">
        <v>13113</v>
      </c>
      <c r="C91" s="102" t="s">
        <v>117</v>
      </c>
      <c r="D91" s="102" t="s">
        <v>153</v>
      </c>
      <c r="E91" s="201">
        <v>1.2</v>
      </c>
      <c r="F91" s="121">
        <v>840110700057901</v>
      </c>
      <c r="G91" s="104">
        <v>44207</v>
      </c>
      <c r="H91" s="105" t="s">
        <v>38</v>
      </c>
    </row>
    <row r="92" spans="1:8" x14ac:dyDescent="0.2">
      <c r="A92" s="100">
        <v>44207</v>
      </c>
      <c r="B92" s="182">
        <v>13113</v>
      </c>
      <c r="C92" s="102" t="s">
        <v>117</v>
      </c>
      <c r="D92" s="102" t="s">
        <v>153</v>
      </c>
      <c r="E92" s="201">
        <v>1.2</v>
      </c>
      <c r="F92" s="121">
        <v>840110700057902</v>
      </c>
      <c r="G92" s="104">
        <v>44207</v>
      </c>
      <c r="H92" s="105" t="s">
        <v>38</v>
      </c>
    </row>
    <row r="93" spans="1:8" x14ac:dyDescent="0.2">
      <c r="A93" s="100">
        <v>44207</v>
      </c>
      <c r="B93" s="182">
        <v>13113</v>
      </c>
      <c r="C93" s="102" t="s">
        <v>117</v>
      </c>
      <c r="D93" s="102" t="s">
        <v>153</v>
      </c>
      <c r="E93" s="201">
        <v>1.2</v>
      </c>
      <c r="F93" s="121">
        <v>840110700057903</v>
      </c>
      <c r="G93" s="104">
        <v>44207</v>
      </c>
      <c r="H93" s="105" t="s">
        <v>38</v>
      </c>
    </row>
    <row r="94" spans="1:8" x14ac:dyDescent="0.2">
      <c r="A94" s="100">
        <v>44207</v>
      </c>
      <c r="B94" s="182">
        <v>13113</v>
      </c>
      <c r="C94" s="102" t="s">
        <v>117</v>
      </c>
      <c r="D94" s="102" t="s">
        <v>153</v>
      </c>
      <c r="E94" s="201">
        <v>1.2</v>
      </c>
      <c r="F94" s="121">
        <v>840110700057904</v>
      </c>
      <c r="G94" s="104">
        <v>44207</v>
      </c>
      <c r="H94" s="105" t="s">
        <v>38</v>
      </c>
    </row>
    <row r="95" spans="1:8" x14ac:dyDescent="0.2">
      <c r="A95" s="100">
        <v>44207</v>
      </c>
      <c r="B95" s="182">
        <v>13113</v>
      </c>
      <c r="C95" s="102" t="s">
        <v>117</v>
      </c>
      <c r="D95" s="102" t="s">
        <v>153</v>
      </c>
      <c r="E95" s="201">
        <v>1.2</v>
      </c>
      <c r="F95" s="121">
        <v>840110700057905</v>
      </c>
      <c r="G95" s="104">
        <v>44207</v>
      </c>
      <c r="H95" s="105" t="s">
        <v>38</v>
      </c>
    </row>
    <row r="96" spans="1:8" x14ac:dyDescent="0.2">
      <c r="A96" s="100">
        <v>44207</v>
      </c>
      <c r="B96" s="182">
        <v>13113</v>
      </c>
      <c r="C96" s="102" t="s">
        <v>117</v>
      </c>
      <c r="D96" s="102" t="s">
        <v>153</v>
      </c>
      <c r="E96" s="201">
        <v>1.2</v>
      </c>
      <c r="F96" s="121">
        <v>840110700057906</v>
      </c>
      <c r="G96" s="104">
        <v>44207</v>
      </c>
      <c r="H96" s="105" t="s">
        <v>38</v>
      </c>
    </row>
    <row r="97" spans="1:8" x14ac:dyDescent="0.2">
      <c r="A97" s="100">
        <v>44207</v>
      </c>
      <c r="B97" s="182">
        <v>13113</v>
      </c>
      <c r="C97" s="102" t="s">
        <v>117</v>
      </c>
      <c r="D97" s="102" t="s">
        <v>153</v>
      </c>
      <c r="E97" s="201">
        <v>1.2</v>
      </c>
      <c r="F97" s="121">
        <v>840110700057907</v>
      </c>
      <c r="G97" s="104">
        <v>44207</v>
      </c>
      <c r="H97" s="105" t="s">
        <v>38</v>
      </c>
    </row>
    <row r="98" spans="1:8" x14ac:dyDescent="0.2">
      <c r="A98" s="100">
        <v>44207</v>
      </c>
      <c r="B98" s="182">
        <v>13113</v>
      </c>
      <c r="C98" s="102" t="s">
        <v>117</v>
      </c>
      <c r="D98" s="102" t="s">
        <v>153</v>
      </c>
      <c r="E98" s="201">
        <v>1.2</v>
      </c>
      <c r="F98" s="121">
        <v>840110700057908</v>
      </c>
      <c r="G98" s="104">
        <v>44207</v>
      </c>
      <c r="H98" s="105" t="s">
        <v>38</v>
      </c>
    </row>
    <row r="99" spans="1:8" x14ac:dyDescent="0.2">
      <c r="A99" s="100">
        <v>44207</v>
      </c>
      <c r="B99" s="182">
        <v>13113</v>
      </c>
      <c r="C99" s="102" t="s">
        <v>117</v>
      </c>
      <c r="D99" s="102" t="s">
        <v>153</v>
      </c>
      <c r="E99" s="201">
        <v>1.2</v>
      </c>
      <c r="F99" s="121">
        <v>840110700057909</v>
      </c>
      <c r="G99" s="104">
        <v>44207</v>
      </c>
      <c r="H99" s="105" t="s">
        <v>38</v>
      </c>
    </row>
    <row r="100" spans="1:8" x14ac:dyDescent="0.2">
      <c r="A100" s="100">
        <v>44207</v>
      </c>
      <c r="B100" s="182">
        <v>13113</v>
      </c>
      <c r="C100" s="102" t="s">
        <v>117</v>
      </c>
      <c r="D100" s="102" t="s">
        <v>153</v>
      </c>
      <c r="E100" s="201">
        <v>1.2</v>
      </c>
      <c r="F100" s="121">
        <v>840110700057910</v>
      </c>
      <c r="G100" s="104">
        <v>44207</v>
      </c>
      <c r="H100" s="105" t="s">
        <v>38</v>
      </c>
    </row>
    <row r="101" spans="1:8" x14ac:dyDescent="0.2">
      <c r="A101" s="100">
        <v>44207</v>
      </c>
      <c r="B101" s="182">
        <v>13113</v>
      </c>
      <c r="C101" s="102" t="s">
        <v>117</v>
      </c>
      <c r="D101" s="102" t="s">
        <v>153</v>
      </c>
      <c r="E101" s="201">
        <v>1.2</v>
      </c>
      <c r="F101" s="121">
        <v>840110700057911</v>
      </c>
      <c r="G101" s="104">
        <v>44207</v>
      </c>
      <c r="H101" s="105" t="s">
        <v>38</v>
      </c>
    </row>
    <row r="102" spans="1:8" x14ac:dyDescent="0.2">
      <c r="A102" s="100">
        <v>44207</v>
      </c>
      <c r="B102" s="182">
        <v>13113</v>
      </c>
      <c r="C102" s="102" t="s">
        <v>117</v>
      </c>
      <c r="D102" s="102" t="s">
        <v>153</v>
      </c>
      <c r="E102" s="201">
        <v>1.2</v>
      </c>
      <c r="F102" s="121">
        <v>840110700057912</v>
      </c>
      <c r="G102" s="104">
        <v>44207</v>
      </c>
      <c r="H102" s="105" t="s">
        <v>38</v>
      </c>
    </row>
    <row r="103" spans="1:8" x14ac:dyDescent="0.2">
      <c r="A103" s="100">
        <v>44207</v>
      </c>
      <c r="B103" s="182">
        <v>13113</v>
      </c>
      <c r="C103" s="102" t="s">
        <v>117</v>
      </c>
      <c r="D103" s="102" t="s">
        <v>153</v>
      </c>
      <c r="E103" s="201">
        <v>1.2</v>
      </c>
      <c r="F103" s="121">
        <v>840110700057913</v>
      </c>
      <c r="G103" s="104">
        <v>44207</v>
      </c>
      <c r="H103" s="105" t="s">
        <v>38</v>
      </c>
    </row>
    <row r="104" spans="1:8" x14ac:dyDescent="0.2">
      <c r="A104" s="100">
        <v>44207</v>
      </c>
      <c r="B104" s="182">
        <v>13113</v>
      </c>
      <c r="C104" s="102" t="s">
        <v>117</v>
      </c>
      <c r="D104" s="102" t="s">
        <v>153</v>
      </c>
      <c r="E104" s="201">
        <v>1.2</v>
      </c>
      <c r="F104" s="121">
        <v>840110700057914</v>
      </c>
      <c r="G104" s="104">
        <v>44207</v>
      </c>
      <c r="H104" s="105" t="s">
        <v>38</v>
      </c>
    </row>
    <row r="105" spans="1:8" x14ac:dyDescent="0.2">
      <c r="A105" s="100">
        <v>44207</v>
      </c>
      <c r="B105" s="182">
        <v>13113</v>
      </c>
      <c r="C105" s="102" t="s">
        <v>117</v>
      </c>
      <c r="D105" s="102" t="s">
        <v>153</v>
      </c>
      <c r="E105" s="201">
        <v>1.2</v>
      </c>
      <c r="F105" s="121">
        <v>840110700057915</v>
      </c>
      <c r="G105" s="104">
        <v>44207</v>
      </c>
      <c r="H105" s="105" t="s">
        <v>38</v>
      </c>
    </row>
    <row r="106" spans="1:8" x14ac:dyDescent="0.2">
      <c r="A106" s="100">
        <v>44207</v>
      </c>
      <c r="B106" s="182">
        <v>13113</v>
      </c>
      <c r="C106" s="102" t="s">
        <v>117</v>
      </c>
      <c r="D106" s="102" t="s">
        <v>153</v>
      </c>
      <c r="E106" s="201">
        <v>1.2</v>
      </c>
      <c r="F106" s="121">
        <v>840110700057916</v>
      </c>
      <c r="G106" s="104">
        <v>44207</v>
      </c>
      <c r="H106" s="105" t="s">
        <v>38</v>
      </c>
    </row>
    <row r="107" spans="1:8" x14ac:dyDescent="0.2">
      <c r="A107" s="100">
        <v>44207</v>
      </c>
      <c r="B107" s="182">
        <v>13113</v>
      </c>
      <c r="C107" s="102" t="s">
        <v>117</v>
      </c>
      <c r="D107" s="102" t="s">
        <v>153</v>
      </c>
      <c r="E107" s="201">
        <v>1.2</v>
      </c>
      <c r="F107" s="121">
        <v>840110700057917</v>
      </c>
      <c r="G107" s="104">
        <v>44207</v>
      </c>
      <c r="H107" s="105" t="s">
        <v>38</v>
      </c>
    </row>
    <row r="108" spans="1:8" x14ac:dyDescent="0.2">
      <c r="A108" s="100">
        <v>44207</v>
      </c>
      <c r="B108" s="182">
        <v>13113</v>
      </c>
      <c r="C108" s="102" t="s">
        <v>117</v>
      </c>
      <c r="D108" s="102" t="s">
        <v>153</v>
      </c>
      <c r="E108" s="201">
        <v>1.2</v>
      </c>
      <c r="F108" s="121">
        <v>840110700057918</v>
      </c>
      <c r="G108" s="104">
        <v>44207</v>
      </c>
      <c r="H108" s="105" t="s">
        <v>38</v>
      </c>
    </row>
    <row r="109" spans="1:8" x14ac:dyDescent="0.2">
      <c r="A109" s="100">
        <v>44207</v>
      </c>
      <c r="B109" s="182">
        <v>13113</v>
      </c>
      <c r="C109" s="102" t="s">
        <v>117</v>
      </c>
      <c r="D109" s="102" t="s">
        <v>153</v>
      </c>
      <c r="E109" s="201">
        <v>1.2</v>
      </c>
      <c r="F109" s="121">
        <v>840110700057919</v>
      </c>
      <c r="G109" s="104">
        <v>44207</v>
      </c>
      <c r="H109" s="105" t="s">
        <v>38</v>
      </c>
    </row>
    <row r="110" spans="1:8" x14ac:dyDescent="0.2">
      <c r="A110" s="100">
        <v>44207</v>
      </c>
      <c r="B110" s="182">
        <v>13113</v>
      </c>
      <c r="C110" s="102" t="s">
        <v>117</v>
      </c>
      <c r="D110" s="102" t="s">
        <v>153</v>
      </c>
      <c r="E110" s="201">
        <v>1.2</v>
      </c>
      <c r="F110" s="121">
        <v>840110700057920</v>
      </c>
      <c r="G110" s="104">
        <v>44207</v>
      </c>
      <c r="H110" s="105" t="s">
        <v>38</v>
      </c>
    </row>
    <row r="111" spans="1:8" x14ac:dyDescent="0.2">
      <c r="A111" s="100">
        <v>44207</v>
      </c>
      <c r="B111" s="182">
        <v>13113</v>
      </c>
      <c r="C111" s="102" t="s">
        <v>117</v>
      </c>
      <c r="D111" s="102" t="s">
        <v>153</v>
      </c>
      <c r="E111" s="201">
        <v>1.2</v>
      </c>
      <c r="F111" s="121">
        <v>840110700057921</v>
      </c>
      <c r="G111" s="104">
        <v>44207</v>
      </c>
      <c r="H111" s="105" t="s">
        <v>38</v>
      </c>
    </row>
    <row r="112" spans="1:8" x14ac:dyDescent="0.2">
      <c r="A112" s="100">
        <v>44166</v>
      </c>
      <c r="B112" s="182">
        <v>1492014934481</v>
      </c>
      <c r="C112" s="102" t="s">
        <v>74</v>
      </c>
      <c r="D112" s="102" t="s">
        <v>182</v>
      </c>
      <c r="E112" s="201">
        <v>231</v>
      </c>
      <c r="F112" s="121">
        <v>43956</v>
      </c>
      <c r="G112" s="104">
        <v>44215</v>
      </c>
      <c r="H112" s="105" t="s">
        <v>38</v>
      </c>
    </row>
    <row r="113" spans="1:8" x14ac:dyDescent="0.2">
      <c r="A113" s="100">
        <v>44166</v>
      </c>
      <c r="B113" s="182">
        <v>1492060299481</v>
      </c>
      <c r="C113" s="102" t="s">
        <v>74</v>
      </c>
      <c r="D113" s="102" t="s">
        <v>183</v>
      </c>
      <c r="E113" s="201">
        <v>3451.87</v>
      </c>
      <c r="F113" s="121">
        <v>43956</v>
      </c>
      <c r="G113" s="104">
        <v>44215</v>
      </c>
      <c r="H113" s="105" t="s">
        <v>38</v>
      </c>
    </row>
    <row r="114" spans="1:8" x14ac:dyDescent="0.2">
      <c r="A114" s="100">
        <v>44221</v>
      </c>
      <c r="B114" s="182">
        <v>13113</v>
      </c>
      <c r="C114" s="102" t="s">
        <v>117</v>
      </c>
      <c r="D114" s="102" t="s">
        <v>184</v>
      </c>
      <c r="E114" s="201">
        <v>6.5</v>
      </c>
      <c r="F114" s="121">
        <v>880250800018093</v>
      </c>
      <c r="G114" s="104">
        <v>44221</v>
      </c>
      <c r="H114" s="105" t="s">
        <v>38</v>
      </c>
    </row>
    <row r="115" spans="1:8" x14ac:dyDescent="0.2">
      <c r="A115" s="100"/>
      <c r="B115" s="182"/>
      <c r="C115" s="102"/>
      <c r="D115" s="102"/>
      <c r="E115" s="201"/>
      <c r="F115" s="121"/>
      <c r="G115" s="104"/>
      <c r="H115" s="105"/>
    </row>
    <row r="116" spans="1:8" x14ac:dyDescent="0.2">
      <c r="A116" s="100"/>
      <c r="B116" s="101"/>
      <c r="C116" s="102"/>
      <c r="D116" s="102"/>
      <c r="E116" s="103"/>
      <c r="F116" s="121"/>
      <c r="G116" s="104"/>
      <c r="H116" s="105"/>
    </row>
    <row r="117" spans="1:8" x14ac:dyDescent="0.2">
      <c r="A117" s="100"/>
      <c r="B117" s="101"/>
      <c r="C117" s="102"/>
      <c r="D117" s="147" t="s">
        <v>5</v>
      </c>
      <c r="E117" s="146">
        <f>SUM(E30:E116)</f>
        <v>85679.999999999927</v>
      </c>
      <c r="F117" s="121"/>
      <c r="G117" s="104"/>
      <c r="H117" s="105"/>
    </row>
    <row r="122" spans="1:8" x14ac:dyDescent="0.2">
      <c r="D122" s="144" t="s">
        <v>47</v>
      </c>
    </row>
    <row r="123" spans="1:8" x14ac:dyDescent="0.2">
      <c r="D123" s="81" t="s">
        <v>48</v>
      </c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61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7"/>
  <sheetViews>
    <sheetView topLeftCell="C1" workbookViewId="0">
      <selection activeCell="A3" sqref="A3:G3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22.42578125" customWidth="1"/>
    <col min="6" max="6" width="12.42578125" customWidth="1"/>
    <col min="7" max="7" width="22.85546875" customWidth="1"/>
    <col min="8" max="8" width="14.42578125" customWidth="1"/>
    <col min="9" max="9" width="15" customWidth="1"/>
    <col min="10" max="10" width="16.42578125" customWidth="1"/>
    <col min="11" max="11" width="23.140625" customWidth="1"/>
    <col min="12" max="12" width="27" customWidth="1"/>
    <col min="13" max="13" width="20.42578125" customWidth="1"/>
    <col min="14" max="14" width="17.28515625" customWidth="1"/>
    <col min="15" max="15" width="20.140625" customWidth="1"/>
  </cols>
  <sheetData>
    <row r="1" spans="1:15" ht="15.75" x14ac:dyDescent="0.25">
      <c r="A1" s="324" t="s">
        <v>209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07"/>
    </row>
    <row r="2" spans="1:15" ht="15.75" x14ac:dyDescent="0.25">
      <c r="A2" s="325" t="s">
        <v>63</v>
      </c>
      <c r="B2" s="325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1"/>
    </row>
    <row r="3" spans="1:15" ht="15.75" x14ac:dyDescent="0.25">
      <c r="A3" s="326" t="s">
        <v>221</v>
      </c>
      <c r="B3" s="326"/>
      <c r="C3" s="327"/>
      <c r="D3" s="327"/>
      <c r="E3" s="327"/>
      <c r="F3" s="327"/>
      <c r="G3" s="327"/>
      <c r="H3" s="326" t="s">
        <v>222</v>
      </c>
      <c r="I3" s="327"/>
      <c r="J3" s="327"/>
      <c r="K3" s="327"/>
      <c r="L3" s="327"/>
      <c r="M3" s="327"/>
      <c r="N3" s="327"/>
      <c r="O3" s="328"/>
    </row>
    <row r="4" spans="1:15" ht="15.75" x14ac:dyDescent="0.25">
      <c r="A4" s="329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1"/>
    </row>
    <row r="5" spans="1:15" ht="15.75" x14ac:dyDescent="0.25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/>
    </row>
    <row r="6" spans="1:15" ht="15.75" x14ac:dyDescent="0.25">
      <c r="A6" s="154" t="s">
        <v>83</v>
      </c>
      <c r="B6" s="174"/>
      <c r="C6" s="154"/>
      <c r="D6" s="299" t="s">
        <v>84</v>
      </c>
      <c r="E6" s="299"/>
      <c r="F6" s="299"/>
      <c r="G6" s="196" t="s">
        <v>85</v>
      </c>
      <c r="H6" s="175" t="s">
        <v>8</v>
      </c>
      <c r="I6" s="175" t="s">
        <v>86</v>
      </c>
      <c r="J6" s="175" t="s">
        <v>66</v>
      </c>
      <c r="K6" s="175" t="s">
        <v>67</v>
      </c>
      <c r="L6" s="175" t="s">
        <v>87</v>
      </c>
      <c r="M6" s="175" t="s">
        <v>106</v>
      </c>
      <c r="N6" s="175" t="s">
        <v>107</v>
      </c>
      <c r="O6" s="175" t="s">
        <v>68</v>
      </c>
    </row>
    <row r="7" spans="1:15" ht="15.75" x14ac:dyDescent="0.25">
      <c r="A7" s="305">
        <v>44198</v>
      </c>
      <c r="B7" s="176" t="s">
        <v>96</v>
      </c>
      <c r="C7" s="242" t="s">
        <v>97</v>
      </c>
      <c r="D7" s="242" t="s">
        <v>64</v>
      </c>
      <c r="E7" s="242" t="s">
        <v>65</v>
      </c>
      <c r="F7" s="177" t="s">
        <v>98</v>
      </c>
      <c r="G7" s="301"/>
      <c r="H7" s="301"/>
      <c r="I7" s="301"/>
      <c r="J7" s="301"/>
      <c r="K7" s="301"/>
      <c r="L7" s="301"/>
      <c r="M7" s="301"/>
      <c r="N7" s="301"/>
      <c r="O7" s="301"/>
    </row>
    <row r="8" spans="1:15" ht="15.75" x14ac:dyDescent="0.25">
      <c r="A8" s="305"/>
      <c r="B8" s="321">
        <v>90</v>
      </c>
      <c r="C8" s="300">
        <v>1</v>
      </c>
      <c r="D8" s="300">
        <v>7</v>
      </c>
      <c r="E8" s="300">
        <v>760</v>
      </c>
      <c r="F8" s="300">
        <v>2</v>
      </c>
      <c r="G8" s="305">
        <v>44200</v>
      </c>
      <c r="H8" s="300">
        <v>0</v>
      </c>
      <c r="I8" s="301">
        <v>0</v>
      </c>
      <c r="J8" s="301">
        <v>0</v>
      </c>
      <c r="K8" s="301">
        <v>0</v>
      </c>
      <c r="L8" s="301">
        <v>804.5</v>
      </c>
      <c r="M8" s="313">
        <v>2</v>
      </c>
      <c r="N8" s="313">
        <f>L8-M8</f>
        <v>802.5</v>
      </c>
      <c r="O8" s="234">
        <v>765</v>
      </c>
    </row>
    <row r="9" spans="1:15" ht="15.75" x14ac:dyDescent="0.25">
      <c r="A9" s="305"/>
      <c r="B9" s="321"/>
      <c r="C9" s="300"/>
      <c r="D9" s="300"/>
      <c r="E9" s="300"/>
      <c r="F9" s="300"/>
      <c r="G9" s="305"/>
      <c r="H9" s="300"/>
      <c r="I9" s="301"/>
      <c r="J9" s="301"/>
      <c r="K9" s="301"/>
      <c r="L9" s="301"/>
      <c r="M9" s="314"/>
      <c r="N9" s="314"/>
      <c r="O9" s="234">
        <v>40</v>
      </c>
    </row>
    <row r="10" spans="1:15" ht="15" customHeight="1" x14ac:dyDescent="0.25">
      <c r="A10" s="305"/>
      <c r="B10" s="321"/>
      <c r="C10" s="300"/>
      <c r="D10" s="300"/>
      <c r="E10" s="300"/>
      <c r="F10" s="300"/>
      <c r="G10" s="305"/>
      <c r="H10" s="300"/>
      <c r="I10" s="301"/>
      <c r="J10" s="301"/>
      <c r="K10" s="301"/>
      <c r="L10" s="301"/>
      <c r="M10" s="314"/>
      <c r="N10" s="314"/>
      <c r="O10" s="243">
        <f>O8+O9</f>
        <v>805</v>
      </c>
    </row>
    <row r="11" spans="1:15" ht="15.75" x14ac:dyDescent="0.25">
      <c r="A11" s="305"/>
      <c r="B11" s="245"/>
      <c r="C11" s="155"/>
      <c r="D11" s="308" t="s">
        <v>88</v>
      </c>
      <c r="E11" s="308"/>
      <c r="F11" s="308"/>
      <c r="G11" s="241" t="s">
        <v>89</v>
      </c>
      <c r="H11" s="233"/>
      <c r="I11" s="234"/>
      <c r="J11" s="234"/>
      <c r="K11" s="234"/>
      <c r="L11" s="234"/>
      <c r="M11" s="234"/>
      <c r="N11" s="234"/>
      <c r="O11" s="234"/>
    </row>
    <row r="12" spans="1:15" ht="15.75" x14ac:dyDescent="0.25">
      <c r="A12" s="305"/>
      <c r="B12" s="305"/>
      <c r="C12" s="305"/>
      <c r="D12" s="242" t="s">
        <v>64</v>
      </c>
      <c r="E12" s="242" t="s">
        <v>65</v>
      </c>
      <c r="F12" s="177" t="s">
        <v>98</v>
      </c>
      <c r="G12" s="300"/>
      <c r="H12" s="300"/>
      <c r="I12" s="300"/>
      <c r="J12" s="300"/>
      <c r="K12" s="300"/>
      <c r="L12" s="300"/>
      <c r="M12" s="300"/>
      <c r="N12" s="300"/>
      <c r="O12" s="301"/>
    </row>
    <row r="13" spans="1:15" ht="15.75" x14ac:dyDescent="0.25">
      <c r="A13" s="305"/>
      <c r="B13" s="305"/>
      <c r="C13" s="305"/>
      <c r="D13" s="233">
        <v>2</v>
      </c>
      <c r="E13" s="233">
        <v>149</v>
      </c>
      <c r="F13" s="233">
        <v>0</v>
      </c>
      <c r="G13" s="232">
        <v>44200</v>
      </c>
      <c r="H13" s="233">
        <v>0</v>
      </c>
      <c r="I13" s="234">
        <v>0</v>
      </c>
      <c r="J13" s="234">
        <v>0</v>
      </c>
      <c r="K13" s="234">
        <v>0</v>
      </c>
      <c r="L13" s="234">
        <v>149</v>
      </c>
      <c r="M13" s="234">
        <v>0</v>
      </c>
      <c r="N13" s="197">
        <f>L13-M13</f>
        <v>149</v>
      </c>
      <c r="O13" s="243">
        <v>149</v>
      </c>
    </row>
    <row r="14" spans="1:15" ht="15.75" x14ac:dyDescent="0.25">
      <c r="A14" s="300" t="s">
        <v>128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1"/>
    </row>
    <row r="15" spans="1:15" ht="15.75" x14ac:dyDescent="0.25">
      <c r="A15" s="154" t="s">
        <v>83</v>
      </c>
      <c r="B15" s="174"/>
      <c r="C15" s="154"/>
      <c r="D15" s="299" t="s">
        <v>84</v>
      </c>
      <c r="E15" s="299"/>
      <c r="F15" s="299"/>
      <c r="G15" s="237" t="s">
        <v>85</v>
      </c>
      <c r="H15" s="154" t="s">
        <v>8</v>
      </c>
      <c r="I15" s="175" t="s">
        <v>86</v>
      </c>
      <c r="J15" s="175" t="s">
        <v>66</v>
      </c>
      <c r="K15" s="175" t="s">
        <v>67</v>
      </c>
      <c r="L15" s="175" t="s">
        <v>87</v>
      </c>
      <c r="M15" s="175" t="s">
        <v>106</v>
      </c>
      <c r="N15" s="175" t="s">
        <v>107</v>
      </c>
      <c r="O15" s="175" t="s">
        <v>68</v>
      </c>
    </row>
    <row r="16" spans="1:15" ht="15.75" x14ac:dyDescent="0.25">
      <c r="A16" s="305">
        <v>44199</v>
      </c>
      <c r="B16" s="176" t="s">
        <v>96</v>
      </c>
      <c r="C16" s="242" t="s">
        <v>97</v>
      </c>
      <c r="D16" s="242" t="s">
        <v>64</v>
      </c>
      <c r="E16" s="242" t="s">
        <v>65</v>
      </c>
      <c r="F16" s="177" t="s">
        <v>98</v>
      </c>
      <c r="G16" s="300"/>
      <c r="H16" s="300"/>
      <c r="I16" s="300"/>
      <c r="J16" s="300"/>
      <c r="K16" s="300"/>
      <c r="L16" s="300"/>
      <c r="M16" s="300"/>
      <c r="N16" s="300"/>
      <c r="O16" s="301"/>
    </row>
    <row r="17" spans="1:15" ht="15.75" x14ac:dyDescent="0.25">
      <c r="A17" s="305"/>
      <c r="B17" s="245">
        <v>50</v>
      </c>
      <c r="C17" s="233">
        <v>0</v>
      </c>
      <c r="D17" s="233">
        <v>8</v>
      </c>
      <c r="E17" s="233">
        <v>531</v>
      </c>
      <c r="F17" s="233">
        <v>1</v>
      </c>
      <c r="G17" s="232">
        <v>44200</v>
      </c>
      <c r="H17" s="233">
        <v>0</v>
      </c>
      <c r="I17" s="234">
        <v>0</v>
      </c>
      <c r="J17" s="246">
        <v>0</v>
      </c>
      <c r="K17" s="246">
        <v>0</v>
      </c>
      <c r="L17" s="246">
        <v>556</v>
      </c>
      <c r="M17" s="247">
        <v>1</v>
      </c>
      <c r="N17" s="236">
        <f>L17-M17</f>
        <v>555</v>
      </c>
      <c r="O17" s="243">
        <v>556</v>
      </c>
    </row>
    <row r="18" spans="1:15" ht="15.75" x14ac:dyDescent="0.25">
      <c r="A18" s="305"/>
      <c r="B18" s="245"/>
      <c r="C18" s="155"/>
      <c r="D18" s="308" t="s">
        <v>88</v>
      </c>
      <c r="E18" s="308"/>
      <c r="F18" s="308"/>
      <c r="G18" s="241" t="s">
        <v>89</v>
      </c>
      <c r="H18" s="233"/>
      <c r="I18" s="234"/>
      <c r="J18" s="234"/>
      <c r="K18" s="234"/>
      <c r="L18" s="234"/>
      <c r="M18" s="234"/>
      <c r="N18" s="234"/>
      <c r="O18" s="234"/>
    </row>
    <row r="19" spans="1:15" ht="15.75" x14ac:dyDescent="0.25">
      <c r="A19" s="305"/>
      <c r="B19" s="305"/>
      <c r="C19" s="305"/>
      <c r="D19" s="242" t="s">
        <v>64</v>
      </c>
      <c r="E19" s="242" t="s">
        <v>65</v>
      </c>
      <c r="F19" s="177" t="s">
        <v>98</v>
      </c>
      <c r="G19" s="300"/>
      <c r="H19" s="300"/>
      <c r="I19" s="300"/>
      <c r="J19" s="300"/>
      <c r="K19" s="300"/>
      <c r="L19" s="300"/>
      <c r="M19" s="300"/>
      <c r="N19" s="300"/>
      <c r="O19" s="301"/>
    </row>
    <row r="20" spans="1:15" ht="15.75" x14ac:dyDescent="0.25">
      <c r="A20" s="305"/>
      <c r="B20" s="305"/>
      <c r="C20" s="305"/>
      <c r="D20" s="239">
        <v>3</v>
      </c>
      <c r="E20" s="239">
        <v>84</v>
      </c>
      <c r="F20" s="239">
        <v>0</v>
      </c>
      <c r="G20" s="240">
        <v>44200</v>
      </c>
      <c r="H20" s="239">
        <v>0</v>
      </c>
      <c r="I20" s="236">
        <v>0</v>
      </c>
      <c r="J20" s="236">
        <v>0</v>
      </c>
      <c r="K20" s="236">
        <v>0</v>
      </c>
      <c r="L20" s="236">
        <v>84</v>
      </c>
      <c r="M20" s="236">
        <v>0</v>
      </c>
      <c r="N20" s="236">
        <f>L20-M20</f>
        <v>84</v>
      </c>
      <c r="O20" s="243">
        <v>84</v>
      </c>
    </row>
    <row r="21" spans="1:15" ht="15.75" x14ac:dyDescent="0.25">
      <c r="A21" s="306" t="s">
        <v>210</v>
      </c>
      <c r="B21" s="306"/>
      <c r="C21" s="306"/>
      <c r="D21" s="306"/>
      <c r="E21" s="306"/>
      <c r="F21" s="306"/>
      <c r="G21" s="306"/>
      <c r="H21" s="307" t="s">
        <v>5</v>
      </c>
      <c r="I21" s="307"/>
      <c r="J21" s="307"/>
      <c r="K21" s="307"/>
      <c r="L21" s="243">
        <f>L8+L13+L17+L20</f>
        <v>1593.5</v>
      </c>
      <c r="M21" s="243">
        <f>M8+M13+M17+M20</f>
        <v>3</v>
      </c>
      <c r="N21" s="243">
        <f>N8+N13+N17+N20</f>
        <v>1590.5</v>
      </c>
      <c r="O21" s="160">
        <f>O10+O13+O17+O20</f>
        <v>1594</v>
      </c>
    </row>
    <row r="22" spans="1:15" ht="15.75" x14ac:dyDescent="0.25">
      <c r="A22" s="300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1"/>
    </row>
    <row r="23" spans="1:15" ht="15.75" x14ac:dyDescent="0.25">
      <c r="A23" s="154" t="s">
        <v>83</v>
      </c>
      <c r="B23" s="174"/>
      <c r="C23" s="154"/>
      <c r="D23" s="299" t="s">
        <v>84</v>
      </c>
      <c r="E23" s="299"/>
      <c r="F23" s="299"/>
      <c r="G23" s="237" t="s">
        <v>85</v>
      </c>
      <c r="H23" s="154" t="s">
        <v>8</v>
      </c>
      <c r="I23" s="175" t="s">
        <v>86</v>
      </c>
      <c r="J23" s="175" t="s">
        <v>66</v>
      </c>
      <c r="K23" s="175" t="s">
        <v>67</v>
      </c>
      <c r="L23" s="175" t="s">
        <v>87</v>
      </c>
      <c r="M23" s="175" t="s">
        <v>106</v>
      </c>
      <c r="N23" s="175" t="s">
        <v>107</v>
      </c>
      <c r="O23" s="175" t="s">
        <v>68</v>
      </c>
    </row>
    <row r="24" spans="1:15" ht="15.75" x14ac:dyDescent="0.25">
      <c r="A24" s="305">
        <v>44200</v>
      </c>
      <c r="B24" s="176" t="s">
        <v>96</v>
      </c>
      <c r="C24" s="242" t="s">
        <v>97</v>
      </c>
      <c r="D24" s="242" t="s">
        <v>64</v>
      </c>
      <c r="E24" s="242" t="s">
        <v>65</v>
      </c>
      <c r="F24" s="177" t="s">
        <v>98</v>
      </c>
      <c r="G24" s="300"/>
      <c r="H24" s="300"/>
      <c r="I24" s="300"/>
      <c r="J24" s="300"/>
      <c r="K24" s="300"/>
      <c r="L24" s="300"/>
      <c r="M24" s="300"/>
      <c r="N24" s="300"/>
      <c r="O24" s="301"/>
    </row>
    <row r="25" spans="1:15" ht="15.75" x14ac:dyDescent="0.25">
      <c r="A25" s="305"/>
      <c r="B25" s="238">
        <v>100</v>
      </c>
      <c r="C25" s="239">
        <v>1</v>
      </c>
      <c r="D25" s="239">
        <v>24</v>
      </c>
      <c r="E25" s="239">
        <v>1164</v>
      </c>
      <c r="F25" s="239">
        <v>4</v>
      </c>
      <c r="G25" s="240">
        <v>44200</v>
      </c>
      <c r="H25" s="239">
        <v>0</v>
      </c>
      <c r="I25" s="236">
        <v>0</v>
      </c>
      <c r="J25" s="236">
        <v>0</v>
      </c>
      <c r="K25" s="236">
        <v>0</v>
      </c>
      <c r="L25" s="236">
        <v>1213.5</v>
      </c>
      <c r="M25" s="236">
        <v>3</v>
      </c>
      <c r="N25" s="236">
        <f>L25-M25</f>
        <v>1210.5</v>
      </c>
      <c r="O25" s="243">
        <v>1214</v>
      </c>
    </row>
    <row r="26" spans="1:15" ht="15" customHeight="1" x14ac:dyDescent="0.25">
      <c r="A26" s="305"/>
      <c r="B26" s="245"/>
      <c r="C26" s="155"/>
      <c r="D26" s="308" t="s">
        <v>88</v>
      </c>
      <c r="E26" s="308"/>
      <c r="F26" s="308"/>
      <c r="G26" s="241" t="s">
        <v>89</v>
      </c>
      <c r="H26" s="233"/>
      <c r="I26" s="234"/>
      <c r="J26" s="234"/>
      <c r="K26" s="234"/>
      <c r="L26" s="234"/>
      <c r="M26" s="234"/>
      <c r="N26" s="234"/>
      <c r="O26" s="234"/>
    </row>
    <row r="27" spans="1:15" ht="15.75" x14ac:dyDescent="0.25">
      <c r="A27" s="305"/>
      <c r="B27" s="305"/>
      <c r="C27" s="305"/>
      <c r="D27" s="242" t="s">
        <v>64</v>
      </c>
      <c r="E27" s="242" t="s">
        <v>65</v>
      </c>
      <c r="F27" s="177" t="s">
        <v>98</v>
      </c>
      <c r="G27" s="300"/>
      <c r="H27" s="300"/>
      <c r="I27" s="300"/>
      <c r="J27" s="300"/>
      <c r="K27" s="300"/>
      <c r="L27" s="300"/>
      <c r="M27" s="300"/>
      <c r="N27" s="300"/>
      <c r="O27" s="301"/>
    </row>
    <row r="28" spans="1:15" ht="15.75" x14ac:dyDescent="0.25">
      <c r="A28" s="305"/>
      <c r="B28" s="305"/>
      <c r="C28" s="305"/>
      <c r="D28" s="233">
        <v>5</v>
      </c>
      <c r="E28" s="233">
        <v>195</v>
      </c>
      <c r="F28" s="233">
        <v>1</v>
      </c>
      <c r="G28" s="232">
        <v>44201</v>
      </c>
      <c r="H28" s="233">
        <v>0</v>
      </c>
      <c r="I28" s="234">
        <v>0</v>
      </c>
      <c r="J28" s="234">
        <v>0</v>
      </c>
      <c r="K28" s="234">
        <v>0</v>
      </c>
      <c r="L28" s="234">
        <v>195</v>
      </c>
      <c r="M28" s="236">
        <v>1</v>
      </c>
      <c r="N28" s="236">
        <f>L28-M28</f>
        <v>194</v>
      </c>
      <c r="O28" s="243">
        <v>195</v>
      </c>
    </row>
    <row r="29" spans="1:15" ht="15.75" x14ac:dyDescent="0.25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1"/>
    </row>
    <row r="30" spans="1:15" ht="15.75" x14ac:dyDescent="0.25">
      <c r="A30" s="154" t="s">
        <v>83</v>
      </c>
      <c r="B30" s="174"/>
      <c r="C30" s="154"/>
      <c r="D30" s="299" t="s">
        <v>84</v>
      </c>
      <c r="E30" s="299"/>
      <c r="F30" s="299"/>
      <c r="G30" s="237" t="s">
        <v>85</v>
      </c>
      <c r="H30" s="154" t="s">
        <v>8</v>
      </c>
      <c r="I30" s="175" t="s">
        <v>86</v>
      </c>
      <c r="J30" s="175" t="s">
        <v>66</v>
      </c>
      <c r="K30" s="175" t="s">
        <v>67</v>
      </c>
      <c r="L30" s="175" t="s">
        <v>87</v>
      </c>
      <c r="M30" s="175" t="s">
        <v>106</v>
      </c>
      <c r="N30" s="175" t="s">
        <v>107</v>
      </c>
      <c r="O30" s="175" t="s">
        <v>68</v>
      </c>
    </row>
    <row r="31" spans="1:15" ht="15.75" x14ac:dyDescent="0.25">
      <c r="A31" s="305">
        <v>44201</v>
      </c>
      <c r="B31" s="176" t="s">
        <v>96</v>
      </c>
      <c r="C31" s="242" t="s">
        <v>97</v>
      </c>
      <c r="D31" s="242" t="s">
        <v>64</v>
      </c>
      <c r="E31" s="242" t="s">
        <v>65</v>
      </c>
      <c r="F31" s="177" t="s">
        <v>98</v>
      </c>
      <c r="G31" s="300"/>
      <c r="H31" s="300"/>
      <c r="I31" s="300"/>
      <c r="J31" s="300"/>
      <c r="K31" s="300"/>
      <c r="L31" s="300"/>
      <c r="M31" s="300"/>
      <c r="N31" s="300"/>
      <c r="O31" s="301"/>
    </row>
    <row r="32" spans="1:15" ht="15.75" x14ac:dyDescent="0.25">
      <c r="A32" s="305"/>
      <c r="B32" s="319">
        <v>100</v>
      </c>
      <c r="C32" s="309">
        <v>1</v>
      </c>
      <c r="D32" s="309">
        <v>13</v>
      </c>
      <c r="E32" s="309">
        <v>1109</v>
      </c>
      <c r="F32" s="309">
        <v>4</v>
      </c>
      <c r="G32" s="311">
        <v>44201</v>
      </c>
      <c r="H32" s="309">
        <v>0</v>
      </c>
      <c r="I32" s="313">
        <v>0</v>
      </c>
      <c r="J32" s="313">
        <v>0</v>
      </c>
      <c r="K32" s="313">
        <v>0</v>
      </c>
      <c r="L32" s="313">
        <v>1158.5</v>
      </c>
      <c r="M32" s="313">
        <v>4</v>
      </c>
      <c r="N32" s="313">
        <f>L32-M32</f>
        <v>1154.5</v>
      </c>
      <c r="O32" s="234">
        <v>1089</v>
      </c>
    </row>
    <row r="33" spans="1:15" ht="15.75" x14ac:dyDescent="0.25">
      <c r="A33" s="305"/>
      <c r="B33" s="320"/>
      <c r="C33" s="310"/>
      <c r="D33" s="310"/>
      <c r="E33" s="310"/>
      <c r="F33" s="310"/>
      <c r="G33" s="312"/>
      <c r="H33" s="310"/>
      <c r="I33" s="314"/>
      <c r="J33" s="314"/>
      <c r="K33" s="314"/>
      <c r="L33" s="314"/>
      <c r="M33" s="314"/>
      <c r="N33" s="314"/>
      <c r="O33" s="234">
        <v>70</v>
      </c>
    </row>
    <row r="34" spans="1:15" ht="15.75" x14ac:dyDescent="0.25">
      <c r="A34" s="305"/>
      <c r="B34" s="322"/>
      <c r="C34" s="323"/>
      <c r="D34" s="323"/>
      <c r="E34" s="323"/>
      <c r="F34" s="323"/>
      <c r="G34" s="332"/>
      <c r="H34" s="323"/>
      <c r="I34" s="318"/>
      <c r="J34" s="318"/>
      <c r="K34" s="318"/>
      <c r="L34" s="318"/>
      <c r="M34" s="318"/>
      <c r="N34" s="318"/>
      <c r="O34" s="243">
        <f>O32+O33</f>
        <v>1159</v>
      </c>
    </row>
    <row r="35" spans="1:15" ht="15.75" x14ac:dyDescent="0.25">
      <c r="A35" s="305"/>
      <c r="B35" s="245"/>
      <c r="C35" s="155"/>
      <c r="D35" s="308" t="s">
        <v>88</v>
      </c>
      <c r="E35" s="308"/>
      <c r="F35" s="308"/>
      <c r="G35" s="241" t="s">
        <v>89</v>
      </c>
      <c r="H35" s="233"/>
      <c r="I35" s="234"/>
      <c r="J35" s="234"/>
      <c r="K35" s="234"/>
      <c r="L35" s="234"/>
      <c r="M35" s="234"/>
      <c r="N35" s="234"/>
      <c r="O35" s="234"/>
    </row>
    <row r="36" spans="1:15" ht="15.75" x14ac:dyDescent="0.25">
      <c r="A36" s="305"/>
      <c r="B36" s="305"/>
      <c r="C36" s="305"/>
      <c r="D36" s="242" t="s">
        <v>64</v>
      </c>
      <c r="E36" s="242" t="s">
        <v>65</v>
      </c>
      <c r="F36" s="177" t="s">
        <v>98</v>
      </c>
      <c r="G36" s="300"/>
      <c r="H36" s="300"/>
      <c r="I36" s="300"/>
      <c r="J36" s="300"/>
      <c r="K36" s="300"/>
      <c r="L36" s="300"/>
      <c r="M36" s="300"/>
      <c r="N36" s="300"/>
      <c r="O36" s="301"/>
    </row>
    <row r="37" spans="1:15" ht="15.75" x14ac:dyDescent="0.25">
      <c r="A37" s="305"/>
      <c r="B37" s="305"/>
      <c r="C37" s="305"/>
      <c r="D37" s="233">
        <v>2</v>
      </c>
      <c r="E37" s="233">
        <v>214</v>
      </c>
      <c r="F37" s="233">
        <v>1</v>
      </c>
      <c r="G37" s="232">
        <v>44202</v>
      </c>
      <c r="H37" s="233">
        <v>0</v>
      </c>
      <c r="I37" s="234">
        <v>0</v>
      </c>
      <c r="J37" s="234">
        <v>0</v>
      </c>
      <c r="K37" s="234">
        <v>0</v>
      </c>
      <c r="L37" s="234">
        <v>214</v>
      </c>
      <c r="M37" s="236">
        <v>1</v>
      </c>
      <c r="N37" s="236">
        <f>L37-M37</f>
        <v>213</v>
      </c>
      <c r="O37" s="243">
        <v>214</v>
      </c>
    </row>
    <row r="38" spans="1:15" ht="15.75" x14ac:dyDescent="0.25">
      <c r="A38" s="300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1"/>
    </row>
    <row r="39" spans="1:15" ht="15.75" x14ac:dyDescent="0.25">
      <c r="A39" s="154" t="s">
        <v>83</v>
      </c>
      <c r="B39" s="174"/>
      <c r="C39" s="154"/>
      <c r="D39" s="299" t="s">
        <v>84</v>
      </c>
      <c r="E39" s="299"/>
      <c r="F39" s="299"/>
      <c r="G39" s="237" t="s">
        <v>85</v>
      </c>
      <c r="H39" s="154" t="s">
        <v>8</v>
      </c>
      <c r="I39" s="175" t="s">
        <v>86</v>
      </c>
      <c r="J39" s="175" t="s">
        <v>66</v>
      </c>
      <c r="K39" s="175" t="s">
        <v>67</v>
      </c>
      <c r="L39" s="175" t="s">
        <v>87</v>
      </c>
      <c r="M39" s="175" t="s">
        <v>106</v>
      </c>
      <c r="N39" s="175" t="s">
        <v>107</v>
      </c>
      <c r="O39" s="175" t="s">
        <v>68</v>
      </c>
    </row>
    <row r="40" spans="1:15" ht="15.75" x14ac:dyDescent="0.25">
      <c r="A40" s="305">
        <v>44202</v>
      </c>
      <c r="B40" s="176" t="s">
        <v>96</v>
      </c>
      <c r="C40" s="242" t="s">
        <v>97</v>
      </c>
      <c r="D40" s="242" t="s">
        <v>64</v>
      </c>
      <c r="E40" s="242" t="s">
        <v>65</v>
      </c>
      <c r="F40" s="177" t="s">
        <v>98</v>
      </c>
      <c r="G40" s="300"/>
      <c r="H40" s="300"/>
      <c r="I40" s="300"/>
      <c r="J40" s="300"/>
      <c r="K40" s="300"/>
      <c r="L40" s="300"/>
      <c r="M40" s="300"/>
      <c r="N40" s="300"/>
      <c r="O40" s="301"/>
    </row>
    <row r="41" spans="1:15" ht="15.75" x14ac:dyDescent="0.25">
      <c r="A41" s="305"/>
      <c r="B41" s="319">
        <v>100</v>
      </c>
      <c r="C41" s="309">
        <v>1</v>
      </c>
      <c r="D41" s="309">
        <v>29</v>
      </c>
      <c r="E41" s="309">
        <v>1313</v>
      </c>
      <c r="F41" s="309">
        <v>6</v>
      </c>
      <c r="G41" s="311">
        <v>44202</v>
      </c>
      <c r="H41" s="309">
        <v>0</v>
      </c>
      <c r="I41" s="313">
        <v>0</v>
      </c>
      <c r="J41" s="313">
        <v>0</v>
      </c>
      <c r="K41" s="313">
        <v>0</v>
      </c>
      <c r="L41" s="313">
        <v>1362.5</v>
      </c>
      <c r="M41" s="313">
        <v>6</v>
      </c>
      <c r="N41" s="313">
        <f>L41-M41</f>
        <v>1356.5</v>
      </c>
      <c r="O41" s="234">
        <v>1343</v>
      </c>
    </row>
    <row r="42" spans="1:15" ht="15.75" x14ac:dyDescent="0.25">
      <c r="A42" s="305"/>
      <c r="B42" s="320"/>
      <c r="C42" s="310"/>
      <c r="D42" s="310"/>
      <c r="E42" s="310"/>
      <c r="F42" s="310"/>
      <c r="G42" s="312"/>
      <c r="H42" s="310"/>
      <c r="I42" s="314"/>
      <c r="J42" s="314"/>
      <c r="K42" s="314"/>
      <c r="L42" s="314"/>
      <c r="M42" s="314"/>
      <c r="N42" s="314"/>
      <c r="O42" s="234">
        <v>20</v>
      </c>
    </row>
    <row r="43" spans="1:15" ht="15.75" x14ac:dyDescent="0.25">
      <c r="A43" s="305"/>
      <c r="B43" s="322"/>
      <c r="C43" s="323"/>
      <c r="D43" s="323"/>
      <c r="E43" s="323"/>
      <c r="F43" s="323"/>
      <c r="G43" s="332"/>
      <c r="H43" s="323"/>
      <c r="I43" s="318"/>
      <c r="J43" s="318"/>
      <c r="K43" s="318"/>
      <c r="L43" s="318"/>
      <c r="M43" s="318"/>
      <c r="N43" s="318"/>
      <c r="O43" s="243">
        <f>O41+O42</f>
        <v>1363</v>
      </c>
    </row>
    <row r="44" spans="1:15" ht="15.75" x14ac:dyDescent="0.25">
      <c r="A44" s="305"/>
      <c r="B44" s="245"/>
      <c r="C44" s="155"/>
      <c r="D44" s="308" t="s">
        <v>88</v>
      </c>
      <c r="E44" s="308"/>
      <c r="F44" s="308"/>
      <c r="G44" s="241" t="s">
        <v>89</v>
      </c>
      <c r="H44" s="233"/>
      <c r="I44" s="234"/>
      <c r="J44" s="234"/>
      <c r="K44" s="234"/>
      <c r="L44" s="234"/>
      <c r="M44" s="234"/>
      <c r="N44" s="234"/>
      <c r="O44" s="234"/>
    </row>
    <row r="45" spans="1:15" ht="15.75" x14ac:dyDescent="0.25">
      <c r="A45" s="305"/>
      <c r="B45" s="305"/>
      <c r="C45" s="305"/>
      <c r="D45" s="242" t="s">
        <v>64</v>
      </c>
      <c r="E45" s="242" t="s">
        <v>65</v>
      </c>
      <c r="F45" s="177" t="s">
        <v>98</v>
      </c>
      <c r="G45" s="300"/>
      <c r="H45" s="300"/>
      <c r="I45" s="300"/>
      <c r="J45" s="300"/>
      <c r="K45" s="300"/>
      <c r="L45" s="300"/>
      <c r="M45" s="300"/>
      <c r="N45" s="300"/>
      <c r="O45" s="301"/>
    </row>
    <row r="46" spans="1:15" ht="15.75" x14ac:dyDescent="0.25">
      <c r="A46" s="305"/>
      <c r="B46" s="305"/>
      <c r="C46" s="305"/>
      <c r="D46" s="309">
        <v>6</v>
      </c>
      <c r="E46" s="309">
        <v>294</v>
      </c>
      <c r="F46" s="309">
        <v>2</v>
      </c>
      <c r="G46" s="311">
        <v>44203</v>
      </c>
      <c r="H46" s="309">
        <v>0</v>
      </c>
      <c r="I46" s="313">
        <v>0</v>
      </c>
      <c r="J46" s="313">
        <v>0</v>
      </c>
      <c r="K46" s="313">
        <v>0</v>
      </c>
      <c r="L46" s="313">
        <v>294</v>
      </c>
      <c r="M46" s="313">
        <v>2</v>
      </c>
      <c r="N46" s="313">
        <f>L46-M46</f>
        <v>292</v>
      </c>
      <c r="O46" s="234">
        <v>254</v>
      </c>
    </row>
    <row r="47" spans="1:15" ht="15.75" x14ac:dyDescent="0.25">
      <c r="A47" s="305"/>
      <c r="B47" s="305"/>
      <c r="C47" s="305"/>
      <c r="D47" s="310"/>
      <c r="E47" s="310"/>
      <c r="F47" s="310"/>
      <c r="G47" s="312"/>
      <c r="H47" s="310"/>
      <c r="I47" s="314"/>
      <c r="J47" s="314"/>
      <c r="K47" s="314"/>
      <c r="L47" s="314"/>
      <c r="M47" s="314"/>
      <c r="N47" s="314"/>
      <c r="O47" s="234">
        <v>40</v>
      </c>
    </row>
    <row r="48" spans="1:15" ht="15.75" x14ac:dyDescent="0.25">
      <c r="A48" s="305"/>
      <c r="B48" s="305"/>
      <c r="C48" s="305"/>
      <c r="D48" s="323"/>
      <c r="E48" s="323"/>
      <c r="F48" s="323"/>
      <c r="G48" s="332"/>
      <c r="H48" s="323"/>
      <c r="I48" s="318"/>
      <c r="J48" s="318"/>
      <c r="K48" s="318"/>
      <c r="L48" s="318"/>
      <c r="M48" s="318"/>
      <c r="N48" s="318"/>
      <c r="O48" s="243">
        <f>O46+O47</f>
        <v>294</v>
      </c>
    </row>
    <row r="49" spans="1:15" ht="15.75" x14ac:dyDescent="0.25">
      <c r="A49" s="300"/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1"/>
    </row>
    <row r="50" spans="1:15" ht="15.75" x14ac:dyDescent="0.25">
      <c r="A50" s="154" t="s">
        <v>83</v>
      </c>
      <c r="B50" s="174"/>
      <c r="C50" s="154"/>
      <c r="D50" s="299" t="s">
        <v>84</v>
      </c>
      <c r="E50" s="299"/>
      <c r="F50" s="299"/>
      <c r="G50" s="237" t="s">
        <v>85</v>
      </c>
      <c r="H50" s="154" t="s">
        <v>8</v>
      </c>
      <c r="I50" s="175" t="s">
        <v>86</v>
      </c>
      <c r="J50" s="175" t="s">
        <v>66</v>
      </c>
      <c r="K50" s="175" t="s">
        <v>67</v>
      </c>
      <c r="L50" s="175" t="s">
        <v>87</v>
      </c>
      <c r="M50" s="175" t="s">
        <v>106</v>
      </c>
      <c r="N50" s="175" t="s">
        <v>107</v>
      </c>
      <c r="O50" s="175" t="s">
        <v>68</v>
      </c>
    </row>
    <row r="51" spans="1:15" ht="15.75" x14ac:dyDescent="0.25">
      <c r="A51" s="305">
        <v>44203</v>
      </c>
      <c r="B51" s="176" t="s">
        <v>96</v>
      </c>
      <c r="C51" s="242" t="s">
        <v>97</v>
      </c>
      <c r="D51" s="242" t="s">
        <v>64</v>
      </c>
      <c r="E51" s="242" t="s">
        <v>65</v>
      </c>
      <c r="F51" s="177" t="s">
        <v>98</v>
      </c>
      <c r="G51" s="300"/>
      <c r="H51" s="300"/>
      <c r="I51" s="300"/>
      <c r="J51" s="300"/>
      <c r="K51" s="300"/>
      <c r="L51" s="300"/>
      <c r="M51" s="300"/>
      <c r="N51" s="300"/>
      <c r="O51" s="301"/>
    </row>
    <row r="52" spans="1:15" ht="15.75" x14ac:dyDescent="0.25">
      <c r="A52" s="305"/>
      <c r="B52" s="245">
        <v>100</v>
      </c>
      <c r="C52" s="233">
        <v>1</v>
      </c>
      <c r="D52" s="233">
        <v>12</v>
      </c>
      <c r="E52" s="233">
        <v>1328</v>
      </c>
      <c r="F52" s="233">
        <v>6</v>
      </c>
      <c r="G52" s="232">
        <v>44203</v>
      </c>
      <c r="H52" s="233">
        <v>0</v>
      </c>
      <c r="I52" s="234">
        <v>0</v>
      </c>
      <c r="J52" s="234">
        <v>0</v>
      </c>
      <c r="K52" s="234">
        <v>0</v>
      </c>
      <c r="L52" s="234">
        <v>1377.5</v>
      </c>
      <c r="M52" s="234">
        <v>6</v>
      </c>
      <c r="N52" s="197">
        <f>L52-M52</f>
        <v>1371.5</v>
      </c>
      <c r="O52" s="243">
        <v>1380</v>
      </c>
    </row>
    <row r="53" spans="1:15" ht="15.75" x14ac:dyDescent="0.25">
      <c r="A53" s="305"/>
      <c r="B53" s="245"/>
      <c r="C53" s="155"/>
      <c r="D53" s="308" t="s">
        <v>88</v>
      </c>
      <c r="E53" s="308"/>
      <c r="F53" s="308"/>
      <c r="G53" s="241" t="s">
        <v>89</v>
      </c>
      <c r="H53" s="233"/>
      <c r="I53" s="234"/>
      <c r="J53" s="234"/>
      <c r="K53" s="234"/>
      <c r="L53" s="234"/>
      <c r="M53" s="234"/>
      <c r="N53" s="234"/>
      <c r="O53" s="234"/>
    </row>
    <row r="54" spans="1:15" ht="15.75" x14ac:dyDescent="0.25">
      <c r="A54" s="305"/>
      <c r="B54" s="305"/>
      <c r="C54" s="305"/>
      <c r="D54" s="242" t="s">
        <v>64</v>
      </c>
      <c r="E54" s="242" t="s">
        <v>65</v>
      </c>
      <c r="F54" s="177" t="s">
        <v>98</v>
      </c>
      <c r="G54" s="300"/>
      <c r="H54" s="300"/>
      <c r="I54" s="300"/>
      <c r="J54" s="300"/>
      <c r="K54" s="300"/>
      <c r="L54" s="300"/>
      <c r="M54" s="300"/>
      <c r="N54" s="300"/>
      <c r="O54" s="301"/>
    </row>
    <row r="55" spans="1:15" ht="15.75" x14ac:dyDescent="0.25">
      <c r="A55" s="305"/>
      <c r="B55" s="305"/>
      <c r="C55" s="305"/>
      <c r="D55" s="233">
        <v>5</v>
      </c>
      <c r="E55" s="233">
        <v>295</v>
      </c>
      <c r="F55" s="233">
        <v>2</v>
      </c>
      <c r="G55" s="232">
        <v>44204</v>
      </c>
      <c r="H55" s="233">
        <v>0</v>
      </c>
      <c r="I55" s="234">
        <v>0</v>
      </c>
      <c r="J55" s="234">
        <v>0</v>
      </c>
      <c r="K55" s="234">
        <v>0</v>
      </c>
      <c r="L55" s="234">
        <v>295</v>
      </c>
      <c r="M55" s="236">
        <v>2</v>
      </c>
      <c r="N55" s="236">
        <f>L55-M55</f>
        <v>293</v>
      </c>
      <c r="O55" s="243">
        <v>295</v>
      </c>
    </row>
    <row r="56" spans="1:15" ht="15.75" x14ac:dyDescent="0.25">
      <c r="A56" s="300"/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1"/>
    </row>
    <row r="57" spans="1:15" ht="15.75" x14ac:dyDescent="0.25">
      <c r="A57" s="154" t="s">
        <v>83</v>
      </c>
      <c r="B57" s="174"/>
      <c r="C57" s="154"/>
      <c r="D57" s="299" t="s">
        <v>84</v>
      </c>
      <c r="E57" s="299"/>
      <c r="F57" s="299"/>
      <c r="G57" s="237" t="s">
        <v>85</v>
      </c>
      <c r="H57" s="154" t="s">
        <v>8</v>
      </c>
      <c r="I57" s="175" t="s">
        <v>86</v>
      </c>
      <c r="J57" s="175" t="s">
        <v>66</v>
      </c>
      <c r="K57" s="175" t="s">
        <v>67</v>
      </c>
      <c r="L57" s="175" t="s">
        <v>87</v>
      </c>
      <c r="M57" s="175" t="s">
        <v>106</v>
      </c>
      <c r="N57" s="175" t="s">
        <v>107</v>
      </c>
      <c r="O57" s="175" t="s">
        <v>68</v>
      </c>
    </row>
    <row r="58" spans="1:15" ht="15.75" x14ac:dyDescent="0.25">
      <c r="A58" s="305">
        <v>44204</v>
      </c>
      <c r="B58" s="176" t="s">
        <v>96</v>
      </c>
      <c r="C58" s="242" t="s">
        <v>97</v>
      </c>
      <c r="D58" s="242" t="s">
        <v>64</v>
      </c>
      <c r="E58" s="242" t="s">
        <v>65</v>
      </c>
      <c r="F58" s="177" t="s">
        <v>98</v>
      </c>
      <c r="G58" s="300"/>
      <c r="H58" s="300"/>
      <c r="I58" s="300"/>
      <c r="J58" s="300"/>
      <c r="K58" s="300"/>
      <c r="L58" s="300"/>
      <c r="M58" s="300"/>
      <c r="N58" s="300"/>
      <c r="O58" s="301"/>
    </row>
    <row r="59" spans="1:15" ht="15.75" x14ac:dyDescent="0.25">
      <c r="A59" s="305"/>
      <c r="B59" s="245">
        <v>100</v>
      </c>
      <c r="C59" s="233">
        <v>1</v>
      </c>
      <c r="D59" s="233">
        <v>14</v>
      </c>
      <c r="E59" s="233">
        <v>1145</v>
      </c>
      <c r="F59" s="233">
        <v>4</v>
      </c>
      <c r="G59" s="232">
        <v>44204</v>
      </c>
      <c r="H59" s="233">
        <v>0</v>
      </c>
      <c r="I59" s="234">
        <v>0</v>
      </c>
      <c r="J59" s="234">
        <v>0</v>
      </c>
      <c r="K59" s="234">
        <v>0</v>
      </c>
      <c r="L59" s="234">
        <v>1194.5</v>
      </c>
      <c r="M59" s="236">
        <v>4</v>
      </c>
      <c r="N59" s="236">
        <f>L59-M59</f>
        <v>1190.5</v>
      </c>
      <c r="O59" s="243">
        <v>1195</v>
      </c>
    </row>
    <row r="60" spans="1:15" ht="15.75" x14ac:dyDescent="0.25">
      <c r="A60" s="305"/>
      <c r="B60" s="245"/>
      <c r="C60" s="155"/>
      <c r="D60" s="308" t="s">
        <v>88</v>
      </c>
      <c r="E60" s="308"/>
      <c r="F60" s="308"/>
      <c r="G60" s="241" t="s">
        <v>89</v>
      </c>
      <c r="H60" s="233"/>
      <c r="I60" s="234"/>
      <c r="J60" s="234"/>
      <c r="K60" s="234"/>
      <c r="L60" s="234"/>
      <c r="M60" s="234"/>
      <c r="N60" s="234"/>
      <c r="O60" s="234"/>
    </row>
    <row r="61" spans="1:15" ht="15.75" x14ac:dyDescent="0.25">
      <c r="A61" s="305"/>
      <c r="B61" s="305"/>
      <c r="C61" s="305"/>
      <c r="D61" s="242" t="s">
        <v>64</v>
      </c>
      <c r="E61" s="242" t="s">
        <v>65</v>
      </c>
      <c r="F61" s="177" t="s">
        <v>98</v>
      </c>
      <c r="G61" s="300"/>
      <c r="H61" s="300"/>
      <c r="I61" s="300"/>
      <c r="J61" s="300"/>
      <c r="K61" s="300"/>
      <c r="L61" s="300"/>
      <c r="M61" s="300"/>
      <c r="N61" s="300"/>
      <c r="O61" s="301"/>
    </row>
    <row r="62" spans="1:15" ht="15.75" x14ac:dyDescent="0.25">
      <c r="A62" s="305"/>
      <c r="B62" s="305"/>
      <c r="C62" s="305"/>
      <c r="D62" s="309">
        <v>6</v>
      </c>
      <c r="E62" s="309">
        <v>244</v>
      </c>
      <c r="F62" s="309">
        <v>2</v>
      </c>
      <c r="G62" s="311">
        <v>44205</v>
      </c>
      <c r="H62" s="309">
        <v>0</v>
      </c>
      <c r="I62" s="313">
        <v>0</v>
      </c>
      <c r="J62" s="313">
        <v>0</v>
      </c>
      <c r="K62" s="313">
        <v>0</v>
      </c>
      <c r="L62" s="313">
        <v>244</v>
      </c>
      <c r="M62" s="313">
        <v>2</v>
      </c>
      <c r="N62" s="313">
        <f>L62-M62</f>
        <v>242</v>
      </c>
      <c r="O62" s="234">
        <v>164</v>
      </c>
    </row>
    <row r="63" spans="1:15" ht="15.75" x14ac:dyDescent="0.25">
      <c r="A63" s="305"/>
      <c r="B63" s="305"/>
      <c r="C63" s="305"/>
      <c r="D63" s="310"/>
      <c r="E63" s="310"/>
      <c r="F63" s="310"/>
      <c r="G63" s="312"/>
      <c r="H63" s="310"/>
      <c r="I63" s="314"/>
      <c r="J63" s="314"/>
      <c r="K63" s="314"/>
      <c r="L63" s="314"/>
      <c r="M63" s="314"/>
      <c r="N63" s="314"/>
      <c r="O63" s="234">
        <v>80</v>
      </c>
    </row>
    <row r="64" spans="1:15" ht="15.75" x14ac:dyDescent="0.25">
      <c r="A64" s="305"/>
      <c r="B64" s="305"/>
      <c r="C64" s="305"/>
      <c r="D64" s="323"/>
      <c r="E64" s="323"/>
      <c r="F64" s="323"/>
      <c r="G64" s="332"/>
      <c r="H64" s="323"/>
      <c r="I64" s="318"/>
      <c r="J64" s="318"/>
      <c r="K64" s="318"/>
      <c r="L64" s="318"/>
      <c r="M64" s="318"/>
      <c r="N64" s="318"/>
      <c r="O64" s="243">
        <f>O62+O63</f>
        <v>244</v>
      </c>
    </row>
    <row r="65" spans="1:15" ht="15.75" x14ac:dyDescent="0.25">
      <c r="A65" s="300"/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1"/>
    </row>
    <row r="66" spans="1:15" ht="15.75" x14ac:dyDescent="0.25">
      <c r="A66" s="154" t="s">
        <v>83</v>
      </c>
      <c r="B66" s="174"/>
      <c r="C66" s="154"/>
      <c r="D66" s="299" t="s">
        <v>84</v>
      </c>
      <c r="E66" s="299"/>
      <c r="F66" s="299"/>
      <c r="G66" s="237" t="s">
        <v>85</v>
      </c>
      <c r="H66" s="154" t="s">
        <v>8</v>
      </c>
      <c r="I66" s="175" t="s">
        <v>86</v>
      </c>
      <c r="J66" s="175" t="s">
        <v>66</v>
      </c>
      <c r="K66" s="175" t="s">
        <v>67</v>
      </c>
      <c r="L66" s="175" t="s">
        <v>87</v>
      </c>
      <c r="M66" s="175" t="s">
        <v>106</v>
      </c>
      <c r="N66" s="175" t="s">
        <v>107</v>
      </c>
      <c r="O66" s="175" t="s">
        <v>68</v>
      </c>
    </row>
    <row r="67" spans="1:15" ht="15.75" x14ac:dyDescent="0.25">
      <c r="A67" s="305">
        <v>44205</v>
      </c>
      <c r="B67" s="176" t="s">
        <v>96</v>
      </c>
      <c r="C67" s="242" t="s">
        <v>97</v>
      </c>
      <c r="D67" s="242" t="s">
        <v>64</v>
      </c>
      <c r="E67" s="242" t="s">
        <v>65</v>
      </c>
      <c r="F67" s="177" t="s">
        <v>98</v>
      </c>
      <c r="G67" s="300"/>
      <c r="H67" s="300"/>
      <c r="I67" s="300"/>
      <c r="J67" s="300"/>
      <c r="K67" s="300"/>
      <c r="L67" s="300"/>
      <c r="M67" s="300"/>
      <c r="N67" s="300"/>
      <c r="O67" s="301"/>
    </row>
    <row r="68" spans="1:15" ht="15.75" x14ac:dyDescent="0.25">
      <c r="A68" s="305"/>
      <c r="B68" s="321">
        <v>100</v>
      </c>
      <c r="C68" s="300">
        <v>1</v>
      </c>
      <c r="D68" s="300">
        <v>8</v>
      </c>
      <c r="E68" s="300">
        <v>1049</v>
      </c>
      <c r="F68" s="300">
        <v>2</v>
      </c>
      <c r="G68" s="305">
        <v>44205</v>
      </c>
      <c r="H68" s="300">
        <v>0</v>
      </c>
      <c r="I68" s="301">
        <v>0</v>
      </c>
      <c r="J68" s="301">
        <v>0</v>
      </c>
      <c r="K68" s="301">
        <v>0</v>
      </c>
      <c r="L68" s="301">
        <v>1093.5</v>
      </c>
      <c r="M68" s="313">
        <v>2</v>
      </c>
      <c r="N68" s="313">
        <f>L68-M68</f>
        <v>1091.5</v>
      </c>
      <c r="O68" s="234">
        <v>1080</v>
      </c>
    </row>
    <row r="69" spans="1:15" ht="15.75" x14ac:dyDescent="0.25">
      <c r="A69" s="305"/>
      <c r="B69" s="321"/>
      <c r="C69" s="300"/>
      <c r="D69" s="300"/>
      <c r="E69" s="300"/>
      <c r="F69" s="300"/>
      <c r="G69" s="305"/>
      <c r="H69" s="300"/>
      <c r="I69" s="301"/>
      <c r="J69" s="301"/>
      <c r="K69" s="301"/>
      <c r="L69" s="301"/>
      <c r="M69" s="314"/>
      <c r="N69" s="314"/>
      <c r="O69" s="234">
        <v>20</v>
      </c>
    </row>
    <row r="70" spans="1:15" ht="15.75" x14ac:dyDescent="0.25">
      <c r="A70" s="305"/>
      <c r="B70" s="321"/>
      <c r="C70" s="300"/>
      <c r="D70" s="300"/>
      <c r="E70" s="300"/>
      <c r="F70" s="300"/>
      <c r="G70" s="305"/>
      <c r="H70" s="300"/>
      <c r="I70" s="301"/>
      <c r="J70" s="301"/>
      <c r="K70" s="301"/>
      <c r="L70" s="301"/>
      <c r="M70" s="318"/>
      <c r="N70" s="318"/>
      <c r="O70" s="243">
        <f>O68+O69</f>
        <v>1100</v>
      </c>
    </row>
    <row r="71" spans="1:15" ht="15.75" x14ac:dyDescent="0.25">
      <c r="A71" s="305"/>
      <c r="B71" s="245"/>
      <c r="C71" s="155"/>
      <c r="D71" s="308" t="s">
        <v>88</v>
      </c>
      <c r="E71" s="308"/>
      <c r="F71" s="308"/>
      <c r="G71" s="241" t="s">
        <v>89</v>
      </c>
      <c r="H71" s="233"/>
      <c r="I71" s="234"/>
      <c r="J71" s="234"/>
      <c r="K71" s="234"/>
      <c r="L71" s="234"/>
      <c r="M71" s="234"/>
      <c r="N71" s="234"/>
      <c r="O71" s="234"/>
    </row>
    <row r="72" spans="1:15" ht="15.75" x14ac:dyDescent="0.25">
      <c r="A72" s="305"/>
      <c r="B72" s="305"/>
      <c r="C72" s="305"/>
      <c r="D72" s="242" t="s">
        <v>64</v>
      </c>
      <c r="E72" s="242" t="s">
        <v>65</v>
      </c>
      <c r="F72" s="177" t="s">
        <v>98</v>
      </c>
      <c r="G72" s="300"/>
      <c r="H72" s="300"/>
      <c r="I72" s="300"/>
      <c r="J72" s="300"/>
      <c r="K72" s="300"/>
      <c r="L72" s="300"/>
      <c r="M72" s="300"/>
      <c r="N72" s="300"/>
      <c r="O72" s="301"/>
    </row>
    <row r="73" spans="1:15" ht="15.75" x14ac:dyDescent="0.25">
      <c r="A73" s="305"/>
      <c r="B73" s="305"/>
      <c r="C73" s="305"/>
      <c r="D73" s="233">
        <v>5</v>
      </c>
      <c r="E73" s="233">
        <v>240</v>
      </c>
      <c r="F73" s="233">
        <v>0</v>
      </c>
      <c r="G73" s="232">
        <v>44207</v>
      </c>
      <c r="H73" s="233">
        <v>0</v>
      </c>
      <c r="I73" s="234">
        <v>0</v>
      </c>
      <c r="J73" s="234">
        <v>0</v>
      </c>
      <c r="K73" s="234">
        <v>0</v>
      </c>
      <c r="L73" s="234">
        <v>240</v>
      </c>
      <c r="M73" s="234">
        <v>0</v>
      </c>
      <c r="N73" s="197">
        <f>L73-M73</f>
        <v>240</v>
      </c>
      <c r="O73" s="243">
        <v>240</v>
      </c>
    </row>
    <row r="74" spans="1:15" ht="15.75" x14ac:dyDescent="0.25">
      <c r="A74" s="300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1"/>
    </row>
    <row r="75" spans="1:15" ht="15.75" x14ac:dyDescent="0.25">
      <c r="A75" s="154" t="s">
        <v>83</v>
      </c>
      <c r="B75" s="174"/>
      <c r="C75" s="154"/>
      <c r="D75" s="299" t="s">
        <v>84</v>
      </c>
      <c r="E75" s="299"/>
      <c r="F75" s="299"/>
      <c r="G75" s="237" t="s">
        <v>85</v>
      </c>
      <c r="H75" s="154" t="s">
        <v>8</v>
      </c>
      <c r="I75" s="175" t="s">
        <v>86</v>
      </c>
      <c r="J75" s="175" t="s">
        <v>66</v>
      </c>
      <c r="K75" s="175" t="s">
        <v>67</v>
      </c>
      <c r="L75" s="175" t="s">
        <v>87</v>
      </c>
      <c r="M75" s="175" t="s">
        <v>106</v>
      </c>
      <c r="N75" s="175" t="s">
        <v>107</v>
      </c>
      <c r="O75" s="175" t="s">
        <v>68</v>
      </c>
    </row>
    <row r="76" spans="1:15" ht="15.75" x14ac:dyDescent="0.25">
      <c r="A76" s="305">
        <v>44206</v>
      </c>
      <c r="B76" s="176" t="s">
        <v>96</v>
      </c>
      <c r="C76" s="242" t="s">
        <v>97</v>
      </c>
      <c r="D76" s="242" t="s">
        <v>64</v>
      </c>
      <c r="E76" s="242" t="s">
        <v>65</v>
      </c>
      <c r="F76" s="177" t="s">
        <v>98</v>
      </c>
      <c r="G76" s="300"/>
      <c r="H76" s="300"/>
      <c r="I76" s="300"/>
      <c r="J76" s="300"/>
      <c r="K76" s="300"/>
      <c r="L76" s="300"/>
      <c r="M76" s="300"/>
      <c r="N76" s="300"/>
      <c r="O76" s="301"/>
    </row>
    <row r="77" spans="1:15" ht="15.75" x14ac:dyDescent="0.25">
      <c r="A77" s="305"/>
      <c r="B77" s="245">
        <v>53</v>
      </c>
      <c r="C77" s="233">
        <v>1</v>
      </c>
      <c r="D77" s="233">
        <v>5</v>
      </c>
      <c r="E77" s="233">
        <v>580</v>
      </c>
      <c r="F77" s="233">
        <v>3</v>
      </c>
      <c r="G77" s="232">
        <v>44207</v>
      </c>
      <c r="H77" s="233">
        <v>0</v>
      </c>
      <c r="I77" s="234">
        <v>0</v>
      </c>
      <c r="J77" s="234">
        <v>0</v>
      </c>
      <c r="K77" s="234">
        <v>0</v>
      </c>
      <c r="L77" s="234">
        <v>606</v>
      </c>
      <c r="M77" s="234">
        <v>3</v>
      </c>
      <c r="N77" s="197">
        <f>L77-M77</f>
        <v>603</v>
      </c>
      <c r="O77" s="243">
        <v>607</v>
      </c>
    </row>
    <row r="78" spans="1:15" ht="15.75" x14ac:dyDescent="0.25">
      <c r="A78" s="305"/>
      <c r="B78" s="245"/>
      <c r="C78" s="155"/>
      <c r="D78" s="308" t="s">
        <v>88</v>
      </c>
      <c r="E78" s="308"/>
      <c r="F78" s="308"/>
      <c r="G78" s="241" t="s">
        <v>89</v>
      </c>
      <c r="H78" s="233"/>
      <c r="I78" s="234"/>
      <c r="J78" s="234"/>
      <c r="K78" s="234"/>
      <c r="L78" s="234"/>
      <c r="M78" s="234"/>
      <c r="N78" s="234"/>
      <c r="O78" s="234"/>
    </row>
    <row r="79" spans="1:15" ht="15.75" x14ac:dyDescent="0.25">
      <c r="A79" s="305"/>
      <c r="B79" s="305"/>
      <c r="C79" s="305"/>
      <c r="D79" s="242" t="s">
        <v>64</v>
      </c>
      <c r="E79" s="242" t="s">
        <v>65</v>
      </c>
      <c r="F79" s="177" t="s">
        <v>98</v>
      </c>
      <c r="G79" s="300"/>
      <c r="H79" s="300"/>
      <c r="I79" s="300"/>
      <c r="J79" s="300"/>
      <c r="K79" s="300"/>
      <c r="L79" s="300"/>
      <c r="M79" s="300"/>
      <c r="N79" s="300"/>
      <c r="O79" s="301"/>
    </row>
    <row r="80" spans="1:15" ht="15.75" x14ac:dyDescent="0.25">
      <c r="A80" s="305"/>
      <c r="B80" s="305"/>
      <c r="C80" s="305"/>
      <c r="D80" s="300">
        <v>1</v>
      </c>
      <c r="E80" s="300">
        <v>129</v>
      </c>
      <c r="F80" s="300">
        <v>0</v>
      </c>
      <c r="G80" s="305">
        <v>44207</v>
      </c>
      <c r="H80" s="300">
        <v>0</v>
      </c>
      <c r="I80" s="301">
        <v>0</v>
      </c>
      <c r="J80" s="301">
        <v>0</v>
      </c>
      <c r="K80" s="301">
        <v>0</v>
      </c>
      <c r="L80" s="301">
        <v>129</v>
      </c>
      <c r="M80" s="313">
        <v>0</v>
      </c>
      <c r="N80" s="313">
        <f>L80-M80</f>
        <v>129</v>
      </c>
      <c r="O80" s="234">
        <v>79</v>
      </c>
    </row>
    <row r="81" spans="1:15" ht="15.75" x14ac:dyDescent="0.25">
      <c r="A81" s="305"/>
      <c r="B81" s="305"/>
      <c r="C81" s="305"/>
      <c r="D81" s="300"/>
      <c r="E81" s="300"/>
      <c r="F81" s="300"/>
      <c r="G81" s="305"/>
      <c r="H81" s="300"/>
      <c r="I81" s="301"/>
      <c r="J81" s="301"/>
      <c r="K81" s="301"/>
      <c r="L81" s="301"/>
      <c r="M81" s="314"/>
      <c r="N81" s="314"/>
      <c r="O81" s="234">
        <v>50</v>
      </c>
    </row>
    <row r="82" spans="1:15" ht="15.75" x14ac:dyDescent="0.25">
      <c r="A82" s="305"/>
      <c r="B82" s="305"/>
      <c r="C82" s="305"/>
      <c r="D82" s="300"/>
      <c r="E82" s="300"/>
      <c r="F82" s="300"/>
      <c r="G82" s="305"/>
      <c r="H82" s="300"/>
      <c r="I82" s="301"/>
      <c r="J82" s="301"/>
      <c r="K82" s="301"/>
      <c r="L82" s="301"/>
      <c r="M82" s="318"/>
      <c r="N82" s="318"/>
      <c r="O82" s="243">
        <f>O80+O81</f>
        <v>129</v>
      </c>
    </row>
    <row r="83" spans="1:15" ht="15.75" x14ac:dyDescent="0.25">
      <c r="A83" s="306" t="s">
        <v>211</v>
      </c>
      <c r="B83" s="306"/>
      <c r="C83" s="306"/>
      <c r="D83" s="306"/>
      <c r="E83" s="306"/>
      <c r="F83" s="306"/>
      <c r="G83" s="306"/>
      <c r="H83" s="307" t="s">
        <v>5</v>
      </c>
      <c r="I83" s="307"/>
      <c r="J83" s="307"/>
      <c r="K83" s="307"/>
      <c r="L83" s="243">
        <f>L25+L28+L32+L37+L41+L46+L52+L55+L59+L62+L68+L73+L77+L80</f>
        <v>9617</v>
      </c>
      <c r="M83" s="243">
        <f>M25+M28+M32+M37+M41+M46+M52+M55+M59+M62+M68+M73+M77+M80</f>
        <v>36</v>
      </c>
      <c r="N83" s="243">
        <f>N25+N28+N32+N37+N41+N46+N52+N55+N59+N62+N68+N73+N77+N80</f>
        <v>9581</v>
      </c>
      <c r="O83" s="160">
        <f>O25+O28+O34+O37+O43+O48+O52+O55+O59+O64+O70+O73+O77+O82</f>
        <v>9629</v>
      </c>
    </row>
    <row r="84" spans="1:15" ht="15.75" x14ac:dyDescent="0.25">
      <c r="A84" s="300"/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1"/>
    </row>
    <row r="85" spans="1:15" ht="15.75" x14ac:dyDescent="0.25">
      <c r="A85" s="154" t="s">
        <v>83</v>
      </c>
      <c r="B85" s="174"/>
      <c r="C85" s="154"/>
      <c r="D85" s="299" t="s">
        <v>84</v>
      </c>
      <c r="E85" s="299"/>
      <c r="F85" s="299"/>
      <c r="G85" s="237" t="s">
        <v>85</v>
      </c>
      <c r="H85" s="154" t="s">
        <v>8</v>
      </c>
      <c r="I85" s="175" t="s">
        <v>86</v>
      </c>
      <c r="J85" s="175" t="s">
        <v>66</v>
      </c>
      <c r="K85" s="175" t="s">
        <v>67</v>
      </c>
      <c r="L85" s="175" t="s">
        <v>87</v>
      </c>
      <c r="M85" s="175" t="s">
        <v>106</v>
      </c>
      <c r="N85" s="175" t="s">
        <v>107</v>
      </c>
      <c r="O85" s="175" t="s">
        <v>68</v>
      </c>
    </row>
    <row r="86" spans="1:15" ht="15.75" x14ac:dyDescent="0.25">
      <c r="A86" s="305">
        <v>44207</v>
      </c>
      <c r="B86" s="176" t="s">
        <v>96</v>
      </c>
      <c r="C86" s="242" t="s">
        <v>97</v>
      </c>
      <c r="D86" s="242" t="s">
        <v>64</v>
      </c>
      <c r="E86" s="242" t="s">
        <v>65</v>
      </c>
      <c r="F86" s="177" t="s">
        <v>98</v>
      </c>
      <c r="G86" s="300"/>
      <c r="H86" s="300"/>
      <c r="I86" s="300"/>
      <c r="J86" s="300"/>
      <c r="K86" s="300"/>
      <c r="L86" s="300"/>
      <c r="M86" s="300"/>
      <c r="N86" s="300"/>
      <c r="O86" s="301"/>
    </row>
    <row r="87" spans="1:15" ht="15.75" x14ac:dyDescent="0.25">
      <c r="A87" s="305"/>
      <c r="B87" s="319">
        <v>100</v>
      </c>
      <c r="C87" s="309">
        <v>2</v>
      </c>
      <c r="D87" s="309">
        <v>23</v>
      </c>
      <c r="E87" s="309">
        <v>1377</v>
      </c>
      <c r="F87" s="309">
        <v>4</v>
      </c>
      <c r="G87" s="311">
        <v>44207</v>
      </c>
      <c r="H87" s="309">
        <v>0</v>
      </c>
      <c r="I87" s="313">
        <v>0</v>
      </c>
      <c r="J87" s="313">
        <v>0</v>
      </c>
      <c r="K87" s="313">
        <v>0</v>
      </c>
      <c r="L87" s="313">
        <v>1426</v>
      </c>
      <c r="M87" s="313">
        <v>4</v>
      </c>
      <c r="N87" s="313">
        <f>L87-M87</f>
        <v>1422</v>
      </c>
      <c r="O87" s="234">
        <v>1375</v>
      </c>
    </row>
    <row r="88" spans="1:15" ht="15.75" x14ac:dyDescent="0.25">
      <c r="A88" s="305"/>
      <c r="B88" s="320"/>
      <c r="C88" s="310"/>
      <c r="D88" s="310"/>
      <c r="E88" s="310"/>
      <c r="F88" s="310"/>
      <c r="G88" s="312"/>
      <c r="H88" s="310"/>
      <c r="I88" s="314"/>
      <c r="J88" s="314"/>
      <c r="K88" s="314"/>
      <c r="L88" s="314"/>
      <c r="M88" s="314"/>
      <c r="N88" s="314"/>
      <c r="O88" s="234">
        <v>50</v>
      </c>
    </row>
    <row r="89" spans="1:15" ht="15.75" x14ac:dyDescent="0.25">
      <c r="A89" s="305"/>
      <c r="B89" s="322"/>
      <c r="C89" s="323"/>
      <c r="D89" s="323"/>
      <c r="E89" s="323"/>
      <c r="F89" s="323"/>
      <c r="G89" s="332"/>
      <c r="H89" s="323"/>
      <c r="I89" s="318"/>
      <c r="J89" s="318"/>
      <c r="K89" s="318"/>
      <c r="L89" s="318"/>
      <c r="M89" s="318"/>
      <c r="N89" s="318"/>
      <c r="O89" s="243">
        <f>O87+O88</f>
        <v>1425</v>
      </c>
    </row>
    <row r="90" spans="1:15" ht="15.75" x14ac:dyDescent="0.25">
      <c r="A90" s="305"/>
      <c r="B90" s="245"/>
      <c r="C90" s="155"/>
      <c r="D90" s="308" t="s">
        <v>88</v>
      </c>
      <c r="E90" s="308"/>
      <c r="F90" s="308"/>
      <c r="G90" s="241" t="s">
        <v>89</v>
      </c>
      <c r="H90" s="233"/>
      <c r="I90" s="234"/>
      <c r="J90" s="234"/>
      <c r="K90" s="234"/>
      <c r="L90" s="234"/>
      <c r="M90" s="234"/>
      <c r="N90" s="234"/>
      <c r="O90" s="234"/>
    </row>
    <row r="91" spans="1:15" ht="15.75" x14ac:dyDescent="0.25">
      <c r="A91" s="305"/>
      <c r="B91" s="305"/>
      <c r="C91" s="305"/>
      <c r="D91" s="242" t="s">
        <v>64</v>
      </c>
      <c r="E91" s="242" t="s">
        <v>65</v>
      </c>
      <c r="F91" s="177" t="s">
        <v>98</v>
      </c>
      <c r="G91" s="300"/>
      <c r="H91" s="300"/>
      <c r="I91" s="300"/>
      <c r="J91" s="300"/>
      <c r="K91" s="300"/>
      <c r="L91" s="300"/>
      <c r="M91" s="300"/>
      <c r="N91" s="300"/>
      <c r="O91" s="301"/>
    </row>
    <row r="92" spans="1:15" ht="15.75" x14ac:dyDescent="0.25">
      <c r="A92" s="305"/>
      <c r="B92" s="305"/>
      <c r="C92" s="305"/>
      <c r="D92" s="233">
        <v>2</v>
      </c>
      <c r="E92" s="233">
        <v>279</v>
      </c>
      <c r="F92" s="233">
        <v>1</v>
      </c>
      <c r="G92" s="244" t="s">
        <v>212</v>
      </c>
      <c r="H92" s="244">
        <v>6980</v>
      </c>
      <c r="I92" s="160">
        <v>279</v>
      </c>
      <c r="J92" s="234">
        <v>0</v>
      </c>
      <c r="K92" s="234">
        <v>0</v>
      </c>
      <c r="L92" s="234">
        <v>279</v>
      </c>
      <c r="M92" s="234">
        <v>1</v>
      </c>
      <c r="N92" s="234">
        <f>L92-M92</f>
        <v>278</v>
      </c>
      <c r="O92" s="243">
        <v>0</v>
      </c>
    </row>
    <row r="93" spans="1:15" ht="15.75" x14ac:dyDescent="0.25">
      <c r="A93" s="300"/>
      <c r="B93" s="300"/>
      <c r="C93" s="300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1"/>
    </row>
    <row r="94" spans="1:15" ht="15.75" x14ac:dyDescent="0.25">
      <c r="A94" s="154" t="s">
        <v>83</v>
      </c>
      <c r="B94" s="174"/>
      <c r="C94" s="154"/>
      <c r="D94" s="299" t="s">
        <v>84</v>
      </c>
      <c r="E94" s="299"/>
      <c r="F94" s="299"/>
      <c r="G94" s="237" t="s">
        <v>85</v>
      </c>
      <c r="H94" s="154" t="s">
        <v>8</v>
      </c>
      <c r="I94" s="175" t="s">
        <v>86</v>
      </c>
      <c r="J94" s="175" t="s">
        <v>66</v>
      </c>
      <c r="K94" s="175" t="s">
        <v>67</v>
      </c>
      <c r="L94" s="175" t="s">
        <v>87</v>
      </c>
      <c r="M94" s="175" t="s">
        <v>106</v>
      </c>
      <c r="N94" s="175" t="s">
        <v>107</v>
      </c>
      <c r="O94" s="175" t="s">
        <v>68</v>
      </c>
    </row>
    <row r="95" spans="1:15" ht="15.75" x14ac:dyDescent="0.25">
      <c r="A95" s="305">
        <v>44208</v>
      </c>
      <c r="B95" s="176" t="s">
        <v>96</v>
      </c>
      <c r="C95" s="242" t="s">
        <v>97</v>
      </c>
      <c r="D95" s="242" t="s">
        <v>64</v>
      </c>
      <c r="E95" s="242" t="s">
        <v>65</v>
      </c>
      <c r="F95" s="177" t="s">
        <v>98</v>
      </c>
      <c r="G95" s="300"/>
      <c r="H95" s="300"/>
      <c r="I95" s="300"/>
      <c r="J95" s="300"/>
      <c r="K95" s="300"/>
      <c r="L95" s="300"/>
      <c r="M95" s="300"/>
      <c r="N95" s="300"/>
      <c r="O95" s="301"/>
    </row>
    <row r="96" spans="1:15" ht="15.75" x14ac:dyDescent="0.25">
      <c r="A96" s="305"/>
      <c r="B96" s="319">
        <v>100</v>
      </c>
      <c r="C96" s="309">
        <v>1</v>
      </c>
      <c r="D96" s="309">
        <v>24</v>
      </c>
      <c r="E96" s="309">
        <v>1369</v>
      </c>
      <c r="F96" s="309">
        <v>4</v>
      </c>
      <c r="G96" s="333" t="s">
        <v>212</v>
      </c>
      <c r="H96" s="244">
        <v>6980</v>
      </c>
      <c r="I96" s="160">
        <v>1017.55</v>
      </c>
      <c r="J96" s="313">
        <v>0</v>
      </c>
      <c r="K96" s="313">
        <v>0</v>
      </c>
      <c r="L96" s="313">
        <v>1418.5</v>
      </c>
      <c r="M96" s="313">
        <v>4</v>
      </c>
      <c r="N96" s="313">
        <f>L96-M96</f>
        <v>1414.5</v>
      </c>
      <c r="O96" s="335">
        <v>0</v>
      </c>
    </row>
    <row r="97" spans="1:15" ht="15.75" x14ac:dyDescent="0.25">
      <c r="A97" s="305"/>
      <c r="B97" s="322"/>
      <c r="C97" s="323"/>
      <c r="D97" s="323"/>
      <c r="E97" s="323"/>
      <c r="F97" s="323"/>
      <c r="G97" s="334"/>
      <c r="H97" s="244">
        <v>1544</v>
      </c>
      <c r="I97" s="160">
        <v>401.45</v>
      </c>
      <c r="J97" s="318"/>
      <c r="K97" s="318"/>
      <c r="L97" s="318"/>
      <c r="M97" s="318"/>
      <c r="N97" s="318"/>
      <c r="O97" s="336"/>
    </row>
    <row r="98" spans="1:15" ht="15.75" x14ac:dyDescent="0.25">
      <c r="A98" s="305"/>
      <c r="B98" s="337"/>
      <c r="C98" s="338"/>
      <c r="D98" s="308" t="s">
        <v>88</v>
      </c>
      <c r="E98" s="308"/>
      <c r="F98" s="308"/>
      <c r="G98" s="241" t="s">
        <v>89</v>
      </c>
      <c r="H98" s="233"/>
      <c r="I98" s="234"/>
      <c r="J98" s="234"/>
      <c r="K98" s="234"/>
      <c r="L98" s="234"/>
      <c r="M98" s="234"/>
      <c r="N98" s="234"/>
      <c r="O98" s="234"/>
    </row>
    <row r="99" spans="1:15" ht="15.75" x14ac:dyDescent="0.25">
      <c r="A99" s="305"/>
      <c r="B99" s="305"/>
      <c r="C99" s="305"/>
      <c r="D99" s="242" t="s">
        <v>64</v>
      </c>
      <c r="E99" s="242" t="s">
        <v>65</v>
      </c>
      <c r="F99" s="177" t="s">
        <v>98</v>
      </c>
      <c r="G99" s="300"/>
      <c r="H99" s="300"/>
      <c r="I99" s="300"/>
      <c r="J99" s="300"/>
      <c r="K99" s="300"/>
      <c r="L99" s="300"/>
      <c r="M99" s="300"/>
      <c r="N99" s="300"/>
      <c r="O99" s="301"/>
    </row>
    <row r="100" spans="1:15" ht="15.75" x14ac:dyDescent="0.25">
      <c r="A100" s="305"/>
      <c r="B100" s="305"/>
      <c r="C100" s="305"/>
      <c r="D100" s="239">
        <v>4</v>
      </c>
      <c r="E100" s="239">
        <v>293</v>
      </c>
      <c r="F100" s="239">
        <v>1</v>
      </c>
      <c r="G100" s="240">
        <v>44209</v>
      </c>
      <c r="H100" s="239">
        <v>0</v>
      </c>
      <c r="I100" s="236">
        <v>0</v>
      </c>
      <c r="J100" s="236">
        <v>0</v>
      </c>
      <c r="K100" s="236">
        <v>0</v>
      </c>
      <c r="L100" s="236">
        <v>293</v>
      </c>
      <c r="M100" s="236">
        <v>1</v>
      </c>
      <c r="N100" s="236">
        <f>L100-M100</f>
        <v>292</v>
      </c>
      <c r="O100" s="243">
        <v>294</v>
      </c>
    </row>
    <row r="101" spans="1:15" ht="15.75" x14ac:dyDescent="0.25">
      <c r="A101" s="300"/>
      <c r="B101" s="300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1"/>
    </row>
    <row r="102" spans="1:15" ht="15.75" x14ac:dyDescent="0.25">
      <c r="A102" s="154" t="s">
        <v>83</v>
      </c>
      <c r="B102" s="174"/>
      <c r="C102" s="154"/>
      <c r="D102" s="299" t="s">
        <v>84</v>
      </c>
      <c r="E102" s="299"/>
      <c r="F102" s="299"/>
      <c r="G102" s="237" t="s">
        <v>85</v>
      </c>
      <c r="H102" s="154" t="s">
        <v>8</v>
      </c>
      <c r="I102" s="175" t="s">
        <v>86</v>
      </c>
      <c r="J102" s="175" t="s">
        <v>66</v>
      </c>
      <c r="K102" s="175" t="s">
        <v>67</v>
      </c>
      <c r="L102" s="175" t="s">
        <v>87</v>
      </c>
      <c r="M102" s="175" t="s">
        <v>106</v>
      </c>
      <c r="N102" s="175" t="s">
        <v>107</v>
      </c>
      <c r="O102" s="175" t="s">
        <v>68</v>
      </c>
    </row>
    <row r="103" spans="1:15" ht="15.75" x14ac:dyDescent="0.25">
      <c r="A103" s="305">
        <v>44209</v>
      </c>
      <c r="B103" s="176" t="s">
        <v>96</v>
      </c>
      <c r="C103" s="242" t="s">
        <v>97</v>
      </c>
      <c r="D103" s="242" t="s">
        <v>64</v>
      </c>
      <c r="E103" s="242" t="s">
        <v>65</v>
      </c>
      <c r="F103" s="177" t="s">
        <v>98</v>
      </c>
      <c r="G103" s="300"/>
      <c r="H103" s="300"/>
      <c r="I103" s="300"/>
      <c r="J103" s="300"/>
      <c r="K103" s="300"/>
      <c r="L103" s="300"/>
      <c r="M103" s="300"/>
      <c r="N103" s="300"/>
      <c r="O103" s="301"/>
    </row>
    <row r="104" spans="1:15" ht="15.75" x14ac:dyDescent="0.25">
      <c r="A104" s="305"/>
      <c r="B104" s="319">
        <v>100</v>
      </c>
      <c r="C104" s="309">
        <v>1</v>
      </c>
      <c r="D104" s="309">
        <v>19</v>
      </c>
      <c r="E104" s="309">
        <v>1381</v>
      </c>
      <c r="F104" s="309">
        <v>5</v>
      </c>
      <c r="G104" s="240">
        <v>44209</v>
      </c>
      <c r="H104" s="239">
        <v>0</v>
      </c>
      <c r="I104" s="236">
        <v>0</v>
      </c>
      <c r="J104" s="313">
        <v>0</v>
      </c>
      <c r="K104" s="313">
        <v>0</v>
      </c>
      <c r="L104" s="313">
        <v>1430.5</v>
      </c>
      <c r="M104" s="313">
        <v>5</v>
      </c>
      <c r="N104" s="313">
        <f>L104-M104</f>
        <v>1425.5</v>
      </c>
      <c r="O104" s="335">
        <v>710</v>
      </c>
    </row>
    <row r="105" spans="1:15" ht="15.75" x14ac:dyDescent="0.25">
      <c r="A105" s="305"/>
      <c r="B105" s="320"/>
      <c r="C105" s="310"/>
      <c r="D105" s="310"/>
      <c r="E105" s="310"/>
      <c r="F105" s="310"/>
      <c r="G105" s="333" t="s">
        <v>213</v>
      </c>
      <c r="H105" s="248" t="s">
        <v>214</v>
      </c>
      <c r="I105" s="249">
        <v>600</v>
      </c>
      <c r="J105" s="314"/>
      <c r="K105" s="314"/>
      <c r="L105" s="314"/>
      <c r="M105" s="314"/>
      <c r="N105" s="314"/>
      <c r="O105" s="339"/>
    </row>
    <row r="106" spans="1:15" ht="15.75" x14ac:dyDescent="0.25">
      <c r="A106" s="305"/>
      <c r="B106" s="322"/>
      <c r="C106" s="323"/>
      <c r="D106" s="323"/>
      <c r="E106" s="323"/>
      <c r="F106" s="323"/>
      <c r="G106" s="334"/>
      <c r="H106" s="250">
        <v>1544</v>
      </c>
      <c r="I106" s="249">
        <v>122</v>
      </c>
      <c r="J106" s="318"/>
      <c r="K106" s="318"/>
      <c r="L106" s="318"/>
      <c r="M106" s="318"/>
      <c r="N106" s="318"/>
      <c r="O106" s="336"/>
    </row>
    <row r="107" spans="1:15" ht="15.75" x14ac:dyDescent="0.25">
      <c r="A107" s="305"/>
      <c r="B107" s="245"/>
      <c r="C107" s="155"/>
      <c r="D107" s="308" t="s">
        <v>88</v>
      </c>
      <c r="E107" s="308"/>
      <c r="F107" s="308"/>
      <c r="G107" s="241" t="s">
        <v>89</v>
      </c>
      <c r="H107" s="233"/>
      <c r="I107" s="234"/>
      <c r="J107" s="234"/>
      <c r="K107" s="234"/>
      <c r="L107" s="234"/>
      <c r="M107" s="234"/>
      <c r="N107" s="234"/>
      <c r="O107" s="234"/>
    </row>
    <row r="108" spans="1:15" ht="15.75" x14ac:dyDescent="0.25">
      <c r="A108" s="305"/>
      <c r="B108" s="340"/>
      <c r="C108" s="341"/>
      <c r="D108" s="242" t="s">
        <v>64</v>
      </c>
      <c r="E108" s="242" t="s">
        <v>65</v>
      </c>
      <c r="F108" s="177" t="s">
        <v>98</v>
      </c>
      <c r="G108" s="300"/>
      <c r="H108" s="300"/>
      <c r="I108" s="300"/>
      <c r="J108" s="300"/>
      <c r="K108" s="300"/>
      <c r="L108" s="300"/>
      <c r="M108" s="300"/>
      <c r="N108" s="300"/>
      <c r="O108" s="301"/>
    </row>
    <row r="109" spans="1:15" ht="15.75" x14ac:dyDescent="0.25">
      <c r="A109" s="305"/>
      <c r="B109" s="342"/>
      <c r="C109" s="343"/>
      <c r="D109" s="309">
        <v>7</v>
      </c>
      <c r="E109" s="309">
        <v>293</v>
      </c>
      <c r="F109" s="309">
        <v>3</v>
      </c>
      <c r="G109" s="311">
        <v>44210</v>
      </c>
      <c r="H109" s="309">
        <v>0</v>
      </c>
      <c r="I109" s="313">
        <v>0</v>
      </c>
      <c r="J109" s="313">
        <v>0</v>
      </c>
      <c r="K109" s="313">
        <v>0</v>
      </c>
      <c r="L109" s="313">
        <v>293</v>
      </c>
      <c r="M109" s="313">
        <v>3</v>
      </c>
      <c r="N109" s="313">
        <f>L109-M109</f>
        <v>290</v>
      </c>
      <c r="O109" s="234">
        <v>273</v>
      </c>
    </row>
    <row r="110" spans="1:15" ht="15.75" x14ac:dyDescent="0.25">
      <c r="A110" s="232"/>
      <c r="B110" s="342"/>
      <c r="C110" s="343"/>
      <c r="D110" s="310"/>
      <c r="E110" s="310"/>
      <c r="F110" s="310"/>
      <c r="G110" s="312"/>
      <c r="H110" s="310"/>
      <c r="I110" s="314"/>
      <c r="J110" s="314"/>
      <c r="K110" s="314"/>
      <c r="L110" s="314"/>
      <c r="M110" s="314"/>
      <c r="N110" s="314"/>
      <c r="O110" s="234">
        <v>20</v>
      </c>
    </row>
    <row r="111" spans="1:15" ht="15.75" x14ac:dyDescent="0.25">
      <c r="A111" s="232"/>
      <c r="B111" s="344"/>
      <c r="C111" s="345"/>
      <c r="D111" s="323"/>
      <c r="E111" s="323"/>
      <c r="F111" s="323"/>
      <c r="G111" s="332"/>
      <c r="H111" s="323"/>
      <c r="I111" s="318"/>
      <c r="J111" s="318"/>
      <c r="K111" s="318"/>
      <c r="L111" s="318"/>
      <c r="M111" s="318"/>
      <c r="N111" s="318"/>
      <c r="O111" s="243">
        <f>O109+O110</f>
        <v>293</v>
      </c>
    </row>
    <row r="112" spans="1:15" ht="15.75" x14ac:dyDescent="0.25">
      <c r="A112" s="300"/>
      <c r="B112" s="300"/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1"/>
    </row>
    <row r="113" spans="1:15" ht="15.75" x14ac:dyDescent="0.25">
      <c r="A113" s="154" t="s">
        <v>83</v>
      </c>
      <c r="B113" s="174"/>
      <c r="C113" s="154"/>
      <c r="D113" s="299" t="s">
        <v>84</v>
      </c>
      <c r="E113" s="299"/>
      <c r="F113" s="299"/>
      <c r="G113" s="237" t="s">
        <v>85</v>
      </c>
      <c r="H113" s="154" t="s">
        <v>8</v>
      </c>
      <c r="I113" s="175" t="s">
        <v>86</v>
      </c>
      <c r="J113" s="175" t="s">
        <v>66</v>
      </c>
      <c r="K113" s="175" t="s">
        <v>67</v>
      </c>
      <c r="L113" s="175" t="s">
        <v>87</v>
      </c>
      <c r="M113" s="175" t="s">
        <v>106</v>
      </c>
      <c r="N113" s="175" t="s">
        <v>107</v>
      </c>
      <c r="O113" s="175" t="s">
        <v>68</v>
      </c>
    </row>
    <row r="114" spans="1:15" ht="15.75" x14ac:dyDescent="0.25">
      <c r="A114" s="305">
        <v>44210</v>
      </c>
      <c r="B114" s="176" t="s">
        <v>96</v>
      </c>
      <c r="C114" s="242" t="s">
        <v>97</v>
      </c>
      <c r="D114" s="242" t="s">
        <v>64</v>
      </c>
      <c r="E114" s="242" t="s">
        <v>65</v>
      </c>
      <c r="F114" s="177" t="s">
        <v>98</v>
      </c>
      <c r="G114" s="300"/>
      <c r="H114" s="300"/>
      <c r="I114" s="300"/>
      <c r="J114" s="300"/>
      <c r="K114" s="300"/>
      <c r="L114" s="300"/>
      <c r="M114" s="300"/>
      <c r="N114" s="300"/>
      <c r="O114" s="301"/>
    </row>
    <row r="115" spans="1:15" ht="15.75" x14ac:dyDescent="0.25">
      <c r="A115" s="305"/>
      <c r="B115" s="238">
        <v>100</v>
      </c>
      <c r="C115" s="239">
        <v>1</v>
      </c>
      <c r="D115" s="239">
        <v>24</v>
      </c>
      <c r="E115" s="239">
        <v>1376</v>
      </c>
      <c r="F115" s="239">
        <v>4</v>
      </c>
      <c r="G115" s="240">
        <v>44210</v>
      </c>
      <c r="H115" s="239">
        <v>0</v>
      </c>
      <c r="I115" s="236">
        <v>0</v>
      </c>
      <c r="J115" s="236">
        <v>0</v>
      </c>
      <c r="K115" s="236">
        <v>0</v>
      </c>
      <c r="L115" s="236">
        <v>1425.5</v>
      </c>
      <c r="M115" s="236">
        <v>4</v>
      </c>
      <c r="N115" s="236">
        <f>L115-M115</f>
        <v>1421.5</v>
      </c>
      <c r="O115" s="243">
        <v>1426</v>
      </c>
    </row>
    <row r="116" spans="1:15" ht="15.75" x14ac:dyDescent="0.25">
      <c r="A116" s="305"/>
      <c r="B116" s="245"/>
      <c r="C116" s="155"/>
      <c r="D116" s="308" t="s">
        <v>88</v>
      </c>
      <c r="E116" s="308"/>
      <c r="F116" s="308"/>
      <c r="G116" s="241" t="s">
        <v>89</v>
      </c>
      <c r="H116" s="233"/>
      <c r="I116" s="234"/>
      <c r="J116" s="234"/>
      <c r="K116" s="234"/>
      <c r="L116" s="234"/>
      <c r="M116" s="234"/>
      <c r="N116" s="234"/>
      <c r="O116" s="234"/>
    </row>
    <row r="117" spans="1:15" ht="15.75" x14ac:dyDescent="0.25">
      <c r="A117" s="305"/>
      <c r="B117" s="305"/>
      <c r="C117" s="305"/>
      <c r="D117" s="242" t="s">
        <v>64</v>
      </c>
      <c r="E117" s="242" t="s">
        <v>65</v>
      </c>
      <c r="F117" s="177" t="s">
        <v>98</v>
      </c>
      <c r="G117" s="300"/>
      <c r="H117" s="300"/>
      <c r="I117" s="300"/>
      <c r="J117" s="300"/>
      <c r="K117" s="300"/>
      <c r="L117" s="300"/>
      <c r="M117" s="300"/>
      <c r="N117" s="300"/>
      <c r="O117" s="301"/>
    </row>
    <row r="118" spans="1:15" ht="15.75" x14ac:dyDescent="0.25">
      <c r="A118" s="305"/>
      <c r="B118" s="305"/>
      <c r="C118" s="305"/>
      <c r="D118" s="239">
        <v>2</v>
      </c>
      <c r="E118" s="239">
        <v>298</v>
      </c>
      <c r="F118" s="239">
        <v>3</v>
      </c>
      <c r="G118" s="240">
        <v>44211</v>
      </c>
      <c r="H118" s="239">
        <v>0</v>
      </c>
      <c r="I118" s="236">
        <v>0</v>
      </c>
      <c r="J118" s="236">
        <v>0</v>
      </c>
      <c r="K118" s="236">
        <v>0</v>
      </c>
      <c r="L118" s="236">
        <v>298</v>
      </c>
      <c r="M118" s="236">
        <v>3</v>
      </c>
      <c r="N118" s="236">
        <f>L118-M118</f>
        <v>295</v>
      </c>
      <c r="O118" s="243">
        <v>298</v>
      </c>
    </row>
    <row r="119" spans="1:15" ht="15.75" x14ac:dyDescent="0.25">
      <c r="A119" s="300"/>
      <c r="B119" s="300"/>
      <c r="C119" s="300"/>
      <c r="D119" s="300"/>
      <c r="E119" s="300"/>
      <c r="F119" s="300"/>
      <c r="G119" s="300"/>
      <c r="H119" s="300"/>
      <c r="I119" s="300"/>
      <c r="J119" s="300"/>
      <c r="K119" s="300"/>
      <c r="L119" s="300"/>
      <c r="M119" s="300"/>
      <c r="N119" s="300"/>
      <c r="O119" s="301"/>
    </row>
    <row r="120" spans="1:15" ht="15.75" x14ac:dyDescent="0.25">
      <c r="A120" s="154" t="s">
        <v>83</v>
      </c>
      <c r="B120" s="174"/>
      <c r="C120" s="154"/>
      <c r="D120" s="299" t="s">
        <v>84</v>
      </c>
      <c r="E120" s="299"/>
      <c r="F120" s="299"/>
      <c r="G120" s="237" t="s">
        <v>85</v>
      </c>
      <c r="H120" s="154" t="s">
        <v>8</v>
      </c>
      <c r="I120" s="175" t="s">
        <v>86</v>
      </c>
      <c r="J120" s="175" t="s">
        <v>66</v>
      </c>
      <c r="K120" s="175" t="s">
        <v>67</v>
      </c>
      <c r="L120" s="175" t="s">
        <v>87</v>
      </c>
      <c r="M120" s="175" t="s">
        <v>106</v>
      </c>
      <c r="N120" s="175" t="s">
        <v>107</v>
      </c>
      <c r="O120" s="175" t="s">
        <v>68</v>
      </c>
    </row>
    <row r="121" spans="1:15" ht="15.75" x14ac:dyDescent="0.25">
      <c r="A121" s="305">
        <v>44211</v>
      </c>
      <c r="B121" s="176" t="s">
        <v>96</v>
      </c>
      <c r="C121" s="242" t="s">
        <v>97</v>
      </c>
      <c r="D121" s="242" t="s">
        <v>64</v>
      </c>
      <c r="E121" s="242" t="s">
        <v>65</v>
      </c>
      <c r="F121" s="177" t="s">
        <v>98</v>
      </c>
      <c r="G121" s="300"/>
      <c r="H121" s="300"/>
      <c r="I121" s="300"/>
      <c r="J121" s="300"/>
      <c r="K121" s="300"/>
      <c r="L121" s="300"/>
      <c r="M121" s="300"/>
      <c r="N121" s="300"/>
      <c r="O121" s="301"/>
    </row>
    <row r="122" spans="1:15" ht="15.75" x14ac:dyDescent="0.25">
      <c r="A122" s="305"/>
      <c r="B122" s="238">
        <v>100</v>
      </c>
      <c r="C122" s="239">
        <v>1</v>
      </c>
      <c r="D122" s="239">
        <v>28</v>
      </c>
      <c r="E122" s="239">
        <v>1372</v>
      </c>
      <c r="F122" s="239">
        <v>3</v>
      </c>
      <c r="G122" s="240">
        <v>44211</v>
      </c>
      <c r="H122" s="239">
        <v>0</v>
      </c>
      <c r="I122" s="236">
        <v>0</v>
      </c>
      <c r="J122" s="236">
        <v>0</v>
      </c>
      <c r="K122" s="236">
        <v>0</v>
      </c>
      <c r="L122" s="236">
        <v>1421.5</v>
      </c>
      <c r="M122" s="236">
        <v>3</v>
      </c>
      <c r="N122" s="236">
        <f>L122-M122</f>
        <v>1418.5</v>
      </c>
      <c r="O122" s="243">
        <v>1420</v>
      </c>
    </row>
    <row r="123" spans="1:15" ht="15.75" x14ac:dyDescent="0.25">
      <c r="A123" s="305"/>
      <c r="B123" s="245"/>
      <c r="C123" s="155"/>
      <c r="D123" s="308" t="s">
        <v>88</v>
      </c>
      <c r="E123" s="308"/>
      <c r="F123" s="308"/>
      <c r="G123" s="241" t="s">
        <v>89</v>
      </c>
      <c r="H123" s="233"/>
      <c r="I123" s="234"/>
      <c r="J123" s="234"/>
      <c r="K123" s="234"/>
      <c r="L123" s="234"/>
      <c r="M123" s="234"/>
      <c r="N123" s="234"/>
      <c r="O123" s="234"/>
    </row>
    <row r="124" spans="1:15" ht="15.75" x14ac:dyDescent="0.25">
      <c r="A124" s="305"/>
      <c r="B124" s="340"/>
      <c r="C124" s="341"/>
      <c r="D124" s="242" t="s">
        <v>64</v>
      </c>
      <c r="E124" s="242" t="s">
        <v>65</v>
      </c>
      <c r="F124" s="177" t="s">
        <v>98</v>
      </c>
      <c r="G124" s="300"/>
      <c r="H124" s="300"/>
      <c r="I124" s="300"/>
      <c r="J124" s="300"/>
      <c r="K124" s="300"/>
      <c r="L124" s="300"/>
      <c r="M124" s="300"/>
      <c r="N124" s="300"/>
      <c r="O124" s="301"/>
    </row>
    <row r="125" spans="1:15" ht="15.75" x14ac:dyDescent="0.25">
      <c r="A125" s="305"/>
      <c r="B125" s="342"/>
      <c r="C125" s="343"/>
      <c r="D125" s="233">
        <v>5</v>
      </c>
      <c r="E125" s="233">
        <v>295</v>
      </c>
      <c r="F125" s="233">
        <v>3</v>
      </c>
      <c r="G125" s="232">
        <v>44212</v>
      </c>
      <c r="H125" s="233">
        <v>0</v>
      </c>
      <c r="I125" s="234">
        <v>0</v>
      </c>
      <c r="J125" s="234">
        <v>0</v>
      </c>
      <c r="K125" s="234">
        <v>0</v>
      </c>
      <c r="L125" s="234">
        <v>295</v>
      </c>
      <c r="M125" s="234">
        <v>3</v>
      </c>
      <c r="N125" s="234">
        <f>L125-M125</f>
        <v>292</v>
      </c>
      <c r="O125" s="243">
        <v>293</v>
      </c>
    </row>
    <row r="126" spans="1:15" ht="15.75" x14ac:dyDescent="0.25">
      <c r="A126" s="300"/>
      <c r="B126" s="300"/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0"/>
      <c r="N126" s="300"/>
      <c r="O126" s="300"/>
    </row>
    <row r="127" spans="1:15" ht="15.75" x14ac:dyDescent="0.25">
      <c r="A127" s="154" t="s">
        <v>83</v>
      </c>
      <c r="B127" s="174"/>
      <c r="C127" s="154"/>
      <c r="D127" s="299" t="s">
        <v>84</v>
      </c>
      <c r="E127" s="299"/>
      <c r="F127" s="299"/>
      <c r="G127" s="237" t="s">
        <v>85</v>
      </c>
      <c r="H127" s="154" t="s">
        <v>8</v>
      </c>
      <c r="I127" s="175" t="s">
        <v>86</v>
      </c>
      <c r="J127" s="175" t="s">
        <v>66</v>
      </c>
      <c r="K127" s="175" t="s">
        <v>67</v>
      </c>
      <c r="L127" s="175" t="s">
        <v>87</v>
      </c>
      <c r="M127" s="175" t="s">
        <v>106</v>
      </c>
      <c r="N127" s="175" t="s">
        <v>107</v>
      </c>
      <c r="O127" s="175" t="s">
        <v>68</v>
      </c>
    </row>
    <row r="128" spans="1:15" ht="15.75" x14ac:dyDescent="0.25">
      <c r="A128" s="305">
        <v>44212</v>
      </c>
      <c r="B128" s="176" t="s">
        <v>96</v>
      </c>
      <c r="C128" s="242" t="s">
        <v>97</v>
      </c>
      <c r="D128" s="242" t="s">
        <v>64</v>
      </c>
      <c r="E128" s="242" t="s">
        <v>65</v>
      </c>
      <c r="F128" s="177" t="s">
        <v>98</v>
      </c>
      <c r="G128" s="300"/>
      <c r="H128" s="300"/>
      <c r="I128" s="300"/>
      <c r="J128" s="300"/>
      <c r="K128" s="300"/>
      <c r="L128" s="300"/>
      <c r="M128" s="300"/>
      <c r="N128" s="300"/>
      <c r="O128" s="301"/>
    </row>
    <row r="129" spans="1:15" ht="15.75" x14ac:dyDescent="0.25">
      <c r="A129" s="305"/>
      <c r="B129" s="238">
        <v>84</v>
      </c>
      <c r="C129" s="239">
        <v>1</v>
      </c>
      <c r="D129" s="239">
        <v>16</v>
      </c>
      <c r="E129" s="239">
        <v>1040</v>
      </c>
      <c r="F129" s="239">
        <v>6</v>
      </c>
      <c r="G129" s="240">
        <v>44214</v>
      </c>
      <c r="H129" s="239">
        <v>0</v>
      </c>
      <c r="I129" s="236">
        <v>0</v>
      </c>
      <c r="J129" s="236">
        <v>0</v>
      </c>
      <c r="K129" s="236">
        <v>0</v>
      </c>
      <c r="L129" s="236">
        <v>1081.5</v>
      </c>
      <c r="M129" s="236">
        <v>6</v>
      </c>
      <c r="N129" s="236">
        <f>L129-M129</f>
        <v>1075.5</v>
      </c>
      <c r="O129" s="243">
        <v>1082</v>
      </c>
    </row>
    <row r="130" spans="1:15" ht="15.75" x14ac:dyDescent="0.25">
      <c r="A130" s="305"/>
      <c r="B130" s="245"/>
      <c r="C130" s="155"/>
      <c r="D130" s="308" t="s">
        <v>88</v>
      </c>
      <c r="E130" s="308"/>
      <c r="F130" s="308"/>
      <c r="G130" s="241" t="s">
        <v>89</v>
      </c>
      <c r="H130" s="233"/>
      <c r="I130" s="234"/>
      <c r="J130" s="234"/>
      <c r="K130" s="234"/>
      <c r="L130" s="234"/>
      <c r="M130" s="234"/>
      <c r="N130" s="234"/>
      <c r="O130" s="234"/>
    </row>
    <row r="131" spans="1:15" ht="15.75" x14ac:dyDescent="0.25">
      <c r="A131" s="305"/>
      <c r="B131" s="305"/>
      <c r="C131" s="305"/>
      <c r="D131" s="242" t="s">
        <v>64</v>
      </c>
      <c r="E131" s="242" t="s">
        <v>65</v>
      </c>
      <c r="F131" s="177" t="s">
        <v>98</v>
      </c>
      <c r="G131" s="300"/>
      <c r="H131" s="300"/>
      <c r="I131" s="300"/>
      <c r="J131" s="300"/>
      <c r="K131" s="300"/>
      <c r="L131" s="300"/>
      <c r="M131" s="300"/>
      <c r="N131" s="300"/>
      <c r="O131" s="301"/>
    </row>
    <row r="132" spans="1:15" ht="15.75" x14ac:dyDescent="0.25">
      <c r="A132" s="305"/>
      <c r="B132" s="305"/>
      <c r="C132" s="305"/>
      <c r="D132" s="309">
        <v>6</v>
      </c>
      <c r="E132" s="309">
        <v>247</v>
      </c>
      <c r="F132" s="309">
        <v>3</v>
      </c>
      <c r="G132" s="311">
        <v>44214</v>
      </c>
      <c r="H132" s="309">
        <v>0</v>
      </c>
      <c r="I132" s="313">
        <v>0</v>
      </c>
      <c r="J132" s="313">
        <v>0</v>
      </c>
      <c r="K132" s="313">
        <v>0</v>
      </c>
      <c r="L132" s="313">
        <v>1081.5</v>
      </c>
      <c r="M132" s="313">
        <v>6</v>
      </c>
      <c r="N132" s="313">
        <f>L132-M132</f>
        <v>1075.5</v>
      </c>
      <c r="O132" s="234">
        <v>207</v>
      </c>
    </row>
    <row r="133" spans="1:15" ht="15.75" x14ac:dyDescent="0.25">
      <c r="A133" s="305"/>
      <c r="B133" s="305"/>
      <c r="C133" s="305"/>
      <c r="D133" s="310"/>
      <c r="E133" s="310"/>
      <c r="F133" s="310"/>
      <c r="G133" s="312"/>
      <c r="H133" s="310"/>
      <c r="I133" s="314"/>
      <c r="J133" s="314"/>
      <c r="K133" s="314"/>
      <c r="L133" s="314"/>
      <c r="M133" s="314"/>
      <c r="N133" s="314"/>
      <c r="O133" s="234">
        <v>40</v>
      </c>
    </row>
    <row r="134" spans="1:15" ht="15.75" x14ac:dyDescent="0.25">
      <c r="A134" s="305"/>
      <c r="B134" s="305"/>
      <c r="C134" s="305"/>
      <c r="D134" s="323"/>
      <c r="E134" s="323"/>
      <c r="F134" s="323"/>
      <c r="G134" s="332"/>
      <c r="H134" s="323"/>
      <c r="I134" s="318"/>
      <c r="J134" s="318"/>
      <c r="K134" s="318"/>
      <c r="L134" s="318"/>
      <c r="M134" s="318"/>
      <c r="N134" s="318"/>
      <c r="O134" s="243">
        <f>O132+O133</f>
        <v>247</v>
      </c>
    </row>
    <row r="135" spans="1:15" ht="15.75" x14ac:dyDescent="0.25">
      <c r="A135" s="305"/>
      <c r="B135" s="305"/>
      <c r="C135" s="305"/>
      <c r="D135" s="305"/>
      <c r="E135" s="305"/>
      <c r="F135" s="305"/>
      <c r="G135" s="305"/>
      <c r="H135" s="305"/>
      <c r="I135" s="305"/>
      <c r="J135" s="305"/>
      <c r="K135" s="305"/>
      <c r="L135" s="305"/>
      <c r="M135" s="305"/>
      <c r="N135" s="305"/>
      <c r="O135" s="305"/>
    </row>
    <row r="136" spans="1:15" ht="15.75" x14ac:dyDescent="0.25">
      <c r="A136" s="154" t="s">
        <v>83</v>
      </c>
      <c r="B136" s="174"/>
      <c r="C136" s="154"/>
      <c r="D136" s="299" t="s">
        <v>84</v>
      </c>
      <c r="E136" s="299"/>
      <c r="F136" s="299"/>
      <c r="G136" s="237" t="s">
        <v>85</v>
      </c>
      <c r="H136" s="154" t="s">
        <v>8</v>
      </c>
      <c r="I136" s="175" t="s">
        <v>86</v>
      </c>
      <c r="J136" s="175" t="s">
        <v>66</v>
      </c>
      <c r="K136" s="175" t="s">
        <v>67</v>
      </c>
      <c r="L136" s="175" t="s">
        <v>87</v>
      </c>
      <c r="M136" s="175" t="s">
        <v>106</v>
      </c>
      <c r="N136" s="175" t="s">
        <v>107</v>
      </c>
      <c r="O136" s="175" t="s">
        <v>68</v>
      </c>
    </row>
    <row r="137" spans="1:15" ht="15.75" x14ac:dyDescent="0.25">
      <c r="A137" s="305">
        <v>44213</v>
      </c>
      <c r="B137" s="176" t="s">
        <v>96</v>
      </c>
      <c r="C137" s="242" t="s">
        <v>97</v>
      </c>
      <c r="D137" s="242" t="s">
        <v>64</v>
      </c>
      <c r="E137" s="242" t="s">
        <v>65</v>
      </c>
      <c r="F137" s="177" t="s">
        <v>98</v>
      </c>
      <c r="G137" s="300"/>
      <c r="H137" s="300"/>
      <c r="I137" s="300"/>
      <c r="J137" s="300"/>
      <c r="K137" s="300"/>
      <c r="L137" s="300"/>
      <c r="M137" s="300"/>
      <c r="N137" s="300"/>
      <c r="O137" s="301"/>
    </row>
    <row r="138" spans="1:15" ht="15" customHeight="1" x14ac:dyDescent="0.25">
      <c r="A138" s="305"/>
      <c r="B138" s="319">
        <v>55</v>
      </c>
      <c r="C138" s="309">
        <v>0</v>
      </c>
      <c r="D138" s="309">
        <v>3</v>
      </c>
      <c r="E138" s="309">
        <v>600</v>
      </c>
      <c r="F138" s="309">
        <v>4</v>
      </c>
      <c r="G138" s="311">
        <v>44214</v>
      </c>
      <c r="H138" s="319">
        <v>0</v>
      </c>
      <c r="I138" s="313">
        <v>0</v>
      </c>
      <c r="J138" s="313">
        <v>0</v>
      </c>
      <c r="K138" s="313">
        <v>0</v>
      </c>
      <c r="L138" s="313">
        <v>627.5</v>
      </c>
      <c r="M138" s="313">
        <v>4</v>
      </c>
      <c r="N138" s="313">
        <f>L138-M138</f>
        <v>623.5</v>
      </c>
      <c r="O138" s="234">
        <v>524</v>
      </c>
    </row>
    <row r="139" spans="1:15" ht="15.75" x14ac:dyDescent="0.25">
      <c r="A139" s="305"/>
      <c r="B139" s="320"/>
      <c r="C139" s="310"/>
      <c r="D139" s="310"/>
      <c r="E139" s="310"/>
      <c r="F139" s="310"/>
      <c r="G139" s="312"/>
      <c r="H139" s="320"/>
      <c r="I139" s="314"/>
      <c r="J139" s="314"/>
      <c r="K139" s="314"/>
      <c r="L139" s="314"/>
      <c r="M139" s="314"/>
      <c r="N139" s="314"/>
      <c r="O139" s="234">
        <v>100</v>
      </c>
    </row>
    <row r="140" spans="1:15" ht="15" customHeight="1" x14ac:dyDescent="0.25">
      <c r="A140" s="305"/>
      <c r="B140" s="320"/>
      <c r="C140" s="310"/>
      <c r="D140" s="310"/>
      <c r="E140" s="310"/>
      <c r="F140" s="310"/>
      <c r="G140" s="312"/>
      <c r="H140" s="320"/>
      <c r="I140" s="314"/>
      <c r="J140" s="314"/>
      <c r="K140" s="314"/>
      <c r="L140" s="314"/>
      <c r="M140" s="314"/>
      <c r="N140" s="314"/>
      <c r="O140" s="243">
        <f>O138+O139</f>
        <v>624</v>
      </c>
    </row>
    <row r="141" spans="1:15" ht="15" customHeight="1" x14ac:dyDescent="0.25">
      <c r="A141" s="305"/>
      <c r="B141" s="245"/>
      <c r="C141" s="233"/>
      <c r="D141" s="308" t="s">
        <v>88</v>
      </c>
      <c r="E141" s="308"/>
      <c r="F141" s="308"/>
      <c r="G141" s="241" t="s">
        <v>89</v>
      </c>
      <c r="H141" s="233"/>
      <c r="I141" s="234"/>
      <c r="J141" s="234"/>
      <c r="K141" s="234"/>
      <c r="L141" s="234"/>
      <c r="M141" s="234"/>
      <c r="N141" s="234"/>
      <c r="O141" s="234"/>
    </row>
    <row r="142" spans="1:15" ht="15.75" x14ac:dyDescent="0.25">
      <c r="A142" s="305"/>
      <c r="B142" s="305"/>
      <c r="C142" s="305"/>
      <c r="D142" s="242" t="s">
        <v>64</v>
      </c>
      <c r="E142" s="242" t="s">
        <v>65</v>
      </c>
      <c r="F142" s="177" t="s">
        <v>98</v>
      </c>
      <c r="G142" s="300"/>
      <c r="H142" s="300"/>
      <c r="I142" s="300"/>
      <c r="J142" s="300"/>
      <c r="K142" s="300"/>
      <c r="L142" s="300"/>
      <c r="M142" s="300"/>
      <c r="N142" s="300"/>
      <c r="O142" s="301"/>
    </row>
    <row r="143" spans="1:15" ht="15.75" x14ac:dyDescent="0.25">
      <c r="A143" s="305"/>
      <c r="B143" s="305"/>
      <c r="C143" s="305"/>
      <c r="D143" s="233">
        <v>1</v>
      </c>
      <c r="E143" s="233">
        <v>111</v>
      </c>
      <c r="F143" s="233">
        <v>0</v>
      </c>
      <c r="G143" s="251" t="s">
        <v>212</v>
      </c>
      <c r="H143" s="252">
        <v>2603440</v>
      </c>
      <c r="I143" s="160">
        <v>112</v>
      </c>
      <c r="J143" s="234">
        <v>0</v>
      </c>
      <c r="K143" s="234">
        <v>0</v>
      </c>
      <c r="L143" s="234">
        <v>111</v>
      </c>
      <c r="M143" s="198">
        <v>0</v>
      </c>
      <c r="N143" s="198">
        <f>L143-M143</f>
        <v>111</v>
      </c>
      <c r="O143" s="243">
        <v>0</v>
      </c>
    </row>
    <row r="144" spans="1:15" ht="15.75" x14ac:dyDescent="0.25">
      <c r="A144" s="306" t="s">
        <v>215</v>
      </c>
      <c r="B144" s="306"/>
      <c r="C144" s="306"/>
      <c r="D144" s="306"/>
      <c r="E144" s="306"/>
      <c r="F144" s="306"/>
      <c r="G144" s="306"/>
      <c r="H144" s="307" t="s">
        <v>5</v>
      </c>
      <c r="I144" s="307"/>
      <c r="J144" s="307"/>
      <c r="K144" s="307"/>
      <c r="L144" s="243">
        <f>L87+L92+L96+L100+L104+L109+L115+L118+L122+L125+L129+L132+L138+L143</f>
        <v>11481.5</v>
      </c>
      <c r="M144" s="243">
        <f>M87+M92+M96+M100+M104+M109+M115+M118+M122+M125+M129+M132+M138+M143</f>
        <v>47</v>
      </c>
      <c r="N144" s="243">
        <f>N87+N92+N96+N100+N104+N109+N115+N118+N122+N125+N129+N132+N138+N143</f>
        <v>11434.5</v>
      </c>
      <c r="O144" s="160">
        <f>O89+O92+O96+O100+O104+O111+O115+O118+O122+O125+O129+O134+O140+O143</f>
        <v>8112</v>
      </c>
    </row>
    <row r="145" spans="1:15" ht="15.75" x14ac:dyDescent="0.25">
      <c r="A145" s="300"/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</row>
    <row r="146" spans="1:15" ht="15.75" x14ac:dyDescent="0.25">
      <c r="A146" s="154" t="s">
        <v>83</v>
      </c>
      <c r="B146" s="174"/>
      <c r="C146" s="154"/>
      <c r="D146" s="299" t="s">
        <v>84</v>
      </c>
      <c r="E146" s="299"/>
      <c r="F146" s="299"/>
      <c r="G146" s="237" t="s">
        <v>85</v>
      </c>
      <c r="H146" s="154" t="s">
        <v>8</v>
      </c>
      <c r="I146" s="175" t="s">
        <v>86</v>
      </c>
      <c r="J146" s="175" t="s">
        <v>66</v>
      </c>
      <c r="K146" s="175" t="s">
        <v>67</v>
      </c>
      <c r="L146" s="175" t="s">
        <v>87</v>
      </c>
      <c r="M146" s="175" t="s">
        <v>106</v>
      </c>
      <c r="N146" s="175" t="s">
        <v>107</v>
      </c>
      <c r="O146" s="175" t="s">
        <v>68</v>
      </c>
    </row>
    <row r="147" spans="1:15" ht="15.75" x14ac:dyDescent="0.25">
      <c r="A147" s="305">
        <v>44214</v>
      </c>
      <c r="B147" s="176" t="s">
        <v>96</v>
      </c>
      <c r="C147" s="242" t="s">
        <v>97</v>
      </c>
      <c r="D147" s="242" t="s">
        <v>64</v>
      </c>
      <c r="E147" s="242" t="s">
        <v>65</v>
      </c>
      <c r="F147" s="177" t="s">
        <v>98</v>
      </c>
      <c r="G147" s="300"/>
      <c r="H147" s="300"/>
      <c r="I147" s="300"/>
      <c r="J147" s="300"/>
      <c r="K147" s="300"/>
      <c r="L147" s="300"/>
      <c r="M147" s="300"/>
      <c r="N147" s="300"/>
      <c r="O147" s="301"/>
    </row>
    <row r="148" spans="1:15" ht="15.75" x14ac:dyDescent="0.25">
      <c r="A148" s="305"/>
      <c r="B148" s="238">
        <v>100</v>
      </c>
      <c r="C148" s="239">
        <v>0</v>
      </c>
      <c r="D148" s="239">
        <v>25</v>
      </c>
      <c r="E148" s="239">
        <v>1375</v>
      </c>
      <c r="F148" s="239">
        <v>5</v>
      </c>
      <c r="G148" s="253" t="s">
        <v>212</v>
      </c>
      <c r="H148" s="250">
        <v>2603440</v>
      </c>
      <c r="I148" s="249">
        <v>1422</v>
      </c>
      <c r="J148" s="236">
        <v>0</v>
      </c>
      <c r="K148" s="236">
        <v>0</v>
      </c>
      <c r="L148" s="236">
        <v>1425</v>
      </c>
      <c r="M148" s="236">
        <v>5</v>
      </c>
      <c r="N148" s="236">
        <f>L148-M148</f>
        <v>1420</v>
      </c>
      <c r="O148" s="243">
        <v>0</v>
      </c>
    </row>
    <row r="149" spans="1:15" ht="15.75" x14ac:dyDescent="0.25">
      <c r="A149" s="305"/>
      <c r="B149" s="245"/>
      <c r="C149" s="155"/>
      <c r="D149" s="308" t="s">
        <v>88</v>
      </c>
      <c r="E149" s="308"/>
      <c r="F149" s="308"/>
      <c r="G149" s="241" t="s">
        <v>89</v>
      </c>
      <c r="H149" s="233"/>
      <c r="I149" s="234"/>
      <c r="J149" s="234"/>
      <c r="K149" s="234"/>
      <c r="L149" s="234"/>
      <c r="M149" s="234"/>
      <c r="N149" s="234"/>
      <c r="O149" s="234"/>
    </row>
    <row r="150" spans="1:15" ht="15.75" x14ac:dyDescent="0.25">
      <c r="A150" s="305"/>
      <c r="B150" s="305"/>
      <c r="C150" s="305"/>
      <c r="D150" s="242" t="s">
        <v>64</v>
      </c>
      <c r="E150" s="242" t="s">
        <v>65</v>
      </c>
      <c r="F150" s="177" t="s">
        <v>98</v>
      </c>
      <c r="G150" s="300"/>
      <c r="H150" s="300"/>
      <c r="I150" s="300"/>
      <c r="J150" s="300"/>
      <c r="K150" s="300"/>
      <c r="L150" s="300"/>
      <c r="M150" s="300"/>
      <c r="N150" s="300"/>
      <c r="O150" s="301"/>
    </row>
    <row r="151" spans="1:15" ht="15.75" x14ac:dyDescent="0.25">
      <c r="A151" s="305"/>
      <c r="B151" s="305"/>
      <c r="C151" s="305"/>
      <c r="D151" s="239">
        <v>3</v>
      </c>
      <c r="E151" s="239">
        <v>297</v>
      </c>
      <c r="F151" s="239">
        <v>2</v>
      </c>
      <c r="G151" s="253" t="s">
        <v>212</v>
      </c>
      <c r="H151" s="250">
        <v>2603440</v>
      </c>
      <c r="I151" s="249">
        <v>298</v>
      </c>
      <c r="J151" s="236">
        <v>0</v>
      </c>
      <c r="K151" s="236">
        <v>0</v>
      </c>
      <c r="L151" s="236">
        <v>297</v>
      </c>
      <c r="M151" s="236">
        <v>2</v>
      </c>
      <c r="N151" s="236">
        <f>L151-M151</f>
        <v>295</v>
      </c>
      <c r="O151" s="243">
        <v>0</v>
      </c>
    </row>
    <row r="152" spans="1:15" ht="15" customHeight="1" x14ac:dyDescent="0.25">
      <c r="A152" s="302"/>
      <c r="B152" s="303"/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4"/>
    </row>
    <row r="153" spans="1:15" ht="15.75" x14ac:dyDescent="0.25">
      <c r="A153" s="154" t="s">
        <v>83</v>
      </c>
      <c r="B153" s="174"/>
      <c r="C153" s="154"/>
      <c r="D153" s="299" t="s">
        <v>84</v>
      </c>
      <c r="E153" s="299"/>
      <c r="F153" s="299"/>
      <c r="G153" s="237" t="s">
        <v>85</v>
      </c>
      <c r="H153" s="154" t="s">
        <v>8</v>
      </c>
      <c r="I153" s="175" t="s">
        <v>86</v>
      </c>
      <c r="J153" s="175" t="s">
        <v>66</v>
      </c>
      <c r="K153" s="175" t="s">
        <v>67</v>
      </c>
      <c r="L153" s="175" t="s">
        <v>87</v>
      </c>
      <c r="M153" s="175" t="s">
        <v>106</v>
      </c>
      <c r="N153" s="175" t="s">
        <v>107</v>
      </c>
      <c r="O153" s="175" t="s">
        <v>68</v>
      </c>
    </row>
    <row r="154" spans="1:15" ht="15.75" x14ac:dyDescent="0.25">
      <c r="A154" s="311">
        <v>44215</v>
      </c>
      <c r="B154" s="176" t="s">
        <v>96</v>
      </c>
      <c r="C154" s="242" t="s">
        <v>97</v>
      </c>
      <c r="D154" s="242" t="s">
        <v>64</v>
      </c>
      <c r="E154" s="242" t="s">
        <v>65</v>
      </c>
      <c r="F154" s="177" t="s">
        <v>98</v>
      </c>
      <c r="G154" s="300"/>
      <c r="H154" s="300"/>
      <c r="I154" s="300"/>
      <c r="J154" s="300"/>
      <c r="K154" s="300"/>
      <c r="L154" s="300"/>
      <c r="M154" s="300"/>
      <c r="N154" s="300"/>
      <c r="O154" s="301"/>
    </row>
    <row r="155" spans="1:15" ht="15.75" x14ac:dyDescent="0.25">
      <c r="A155" s="312"/>
      <c r="B155" s="319">
        <v>100</v>
      </c>
      <c r="C155" s="309">
        <v>3</v>
      </c>
      <c r="D155" s="309">
        <v>20</v>
      </c>
      <c r="E155" s="309">
        <v>1380</v>
      </c>
      <c r="F155" s="309">
        <v>8</v>
      </c>
      <c r="G155" s="311">
        <v>43849</v>
      </c>
      <c r="H155" s="309"/>
      <c r="I155" s="313"/>
      <c r="J155" s="313">
        <v>0</v>
      </c>
      <c r="K155" s="313">
        <v>0</v>
      </c>
      <c r="L155" s="313">
        <v>1428.5</v>
      </c>
      <c r="M155" s="313">
        <v>8</v>
      </c>
      <c r="N155" s="313">
        <f>L155-M155</f>
        <v>1420.5</v>
      </c>
      <c r="O155" s="234">
        <v>962</v>
      </c>
    </row>
    <row r="156" spans="1:15" ht="15.75" x14ac:dyDescent="0.25">
      <c r="A156" s="312"/>
      <c r="B156" s="320"/>
      <c r="C156" s="310"/>
      <c r="D156" s="310"/>
      <c r="E156" s="310"/>
      <c r="F156" s="310"/>
      <c r="G156" s="312"/>
      <c r="H156" s="310"/>
      <c r="I156" s="314"/>
      <c r="J156" s="314"/>
      <c r="K156" s="314"/>
      <c r="L156" s="314"/>
      <c r="M156" s="314"/>
      <c r="N156" s="314"/>
      <c r="O156" s="234">
        <v>190</v>
      </c>
    </row>
    <row r="157" spans="1:15" ht="15.75" x14ac:dyDescent="0.25">
      <c r="A157" s="312"/>
      <c r="B157" s="320"/>
      <c r="C157" s="310"/>
      <c r="D157" s="310"/>
      <c r="E157" s="310"/>
      <c r="F157" s="310"/>
      <c r="G157" s="312"/>
      <c r="H157" s="310"/>
      <c r="I157" s="314"/>
      <c r="J157" s="314"/>
      <c r="K157" s="314"/>
      <c r="L157" s="314"/>
      <c r="M157" s="314"/>
      <c r="N157" s="314"/>
      <c r="O157" s="234">
        <v>70</v>
      </c>
    </row>
    <row r="158" spans="1:15" ht="15.75" x14ac:dyDescent="0.25">
      <c r="A158" s="312"/>
      <c r="B158" s="320"/>
      <c r="C158" s="310"/>
      <c r="D158" s="310"/>
      <c r="E158" s="310"/>
      <c r="F158" s="310"/>
      <c r="G158" s="312"/>
      <c r="H158" s="310"/>
      <c r="I158" s="314"/>
      <c r="J158" s="314"/>
      <c r="K158" s="314"/>
      <c r="L158" s="314"/>
      <c r="M158" s="314"/>
      <c r="N158" s="314"/>
      <c r="O158" s="234">
        <v>50</v>
      </c>
    </row>
    <row r="159" spans="1:15" ht="15.75" x14ac:dyDescent="0.25">
      <c r="A159" s="312"/>
      <c r="B159" s="320"/>
      <c r="C159" s="310"/>
      <c r="D159" s="310"/>
      <c r="E159" s="310"/>
      <c r="F159" s="310"/>
      <c r="G159" s="332"/>
      <c r="H159" s="323"/>
      <c r="I159" s="318"/>
      <c r="J159" s="314"/>
      <c r="K159" s="314"/>
      <c r="L159" s="314"/>
      <c r="M159" s="314"/>
      <c r="N159" s="314"/>
      <c r="O159" s="234">
        <v>50</v>
      </c>
    </row>
    <row r="160" spans="1:15" ht="15.75" x14ac:dyDescent="0.25">
      <c r="A160" s="312"/>
      <c r="B160" s="322"/>
      <c r="C160" s="323"/>
      <c r="D160" s="323"/>
      <c r="E160" s="323"/>
      <c r="F160" s="323"/>
      <c r="G160" s="251" t="s">
        <v>216</v>
      </c>
      <c r="H160" s="244">
        <v>2603440</v>
      </c>
      <c r="I160" s="160">
        <v>118</v>
      </c>
      <c r="J160" s="318"/>
      <c r="K160" s="318"/>
      <c r="L160" s="318"/>
      <c r="M160" s="318"/>
      <c r="N160" s="318"/>
      <c r="O160" s="243">
        <f>O155+O156+O157+O158+O159</f>
        <v>1322</v>
      </c>
    </row>
    <row r="161" spans="1:15" ht="15.75" x14ac:dyDescent="0.25">
      <c r="A161" s="312"/>
      <c r="B161" s="245"/>
      <c r="C161" s="155"/>
      <c r="D161" s="308" t="s">
        <v>88</v>
      </c>
      <c r="E161" s="308"/>
      <c r="F161" s="308"/>
      <c r="G161" s="241" t="s">
        <v>89</v>
      </c>
      <c r="H161" s="233"/>
      <c r="I161" s="234"/>
      <c r="J161" s="234"/>
      <c r="K161" s="234"/>
      <c r="L161" s="234"/>
      <c r="M161" s="234"/>
      <c r="N161" s="234"/>
      <c r="O161" s="234"/>
    </row>
    <row r="162" spans="1:15" ht="15.75" x14ac:dyDescent="0.25">
      <c r="A162" s="312"/>
      <c r="B162" s="340"/>
      <c r="C162" s="341"/>
      <c r="D162" s="242" t="s">
        <v>64</v>
      </c>
      <c r="E162" s="242" t="s">
        <v>65</v>
      </c>
      <c r="F162" s="177" t="s">
        <v>98</v>
      </c>
      <c r="G162" s="300"/>
      <c r="H162" s="300"/>
      <c r="I162" s="300"/>
      <c r="J162" s="300"/>
      <c r="K162" s="300"/>
      <c r="L162" s="300"/>
      <c r="M162" s="300"/>
      <c r="N162" s="300"/>
      <c r="O162" s="301"/>
    </row>
    <row r="163" spans="1:15" ht="15.75" x14ac:dyDescent="0.25">
      <c r="A163" s="312"/>
      <c r="B163" s="342"/>
      <c r="C163" s="343"/>
      <c r="D163" s="309">
        <v>3</v>
      </c>
      <c r="E163" s="309">
        <v>291</v>
      </c>
      <c r="F163" s="309">
        <v>4</v>
      </c>
      <c r="G163" s="311">
        <v>43850</v>
      </c>
      <c r="H163" s="309">
        <v>0</v>
      </c>
      <c r="I163" s="313">
        <v>0</v>
      </c>
      <c r="J163" s="313">
        <v>0</v>
      </c>
      <c r="K163" s="313">
        <v>0</v>
      </c>
      <c r="L163" s="313">
        <v>291</v>
      </c>
      <c r="M163" s="313">
        <v>4</v>
      </c>
      <c r="N163" s="313">
        <f>L163-M163</f>
        <v>287</v>
      </c>
      <c r="O163" s="234">
        <v>266</v>
      </c>
    </row>
    <row r="164" spans="1:15" ht="15.75" x14ac:dyDescent="0.25">
      <c r="A164" s="312"/>
      <c r="B164" s="342"/>
      <c r="C164" s="343"/>
      <c r="D164" s="310"/>
      <c r="E164" s="310"/>
      <c r="F164" s="310"/>
      <c r="G164" s="312"/>
      <c r="H164" s="310"/>
      <c r="I164" s="314"/>
      <c r="J164" s="314"/>
      <c r="K164" s="314"/>
      <c r="L164" s="314"/>
      <c r="M164" s="314"/>
      <c r="N164" s="314"/>
      <c r="O164" s="234">
        <v>20</v>
      </c>
    </row>
    <row r="165" spans="1:15" ht="15.75" x14ac:dyDescent="0.25">
      <c r="A165" s="332"/>
      <c r="B165" s="344"/>
      <c r="C165" s="345"/>
      <c r="D165" s="323"/>
      <c r="E165" s="323"/>
      <c r="F165" s="323"/>
      <c r="G165" s="332"/>
      <c r="H165" s="323"/>
      <c r="I165" s="318"/>
      <c r="J165" s="318"/>
      <c r="K165" s="318"/>
      <c r="L165" s="318"/>
      <c r="M165" s="318"/>
      <c r="N165" s="318"/>
      <c r="O165" s="243">
        <f>O163+O164</f>
        <v>286</v>
      </c>
    </row>
    <row r="166" spans="1:15" ht="15.75" x14ac:dyDescent="0.25">
      <c r="A166" s="302"/>
      <c r="B166" s="303"/>
      <c r="C166" s="303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4"/>
    </row>
    <row r="167" spans="1:15" ht="15.75" x14ac:dyDescent="0.25">
      <c r="A167" s="154" t="s">
        <v>83</v>
      </c>
      <c r="B167" s="174"/>
      <c r="C167" s="154"/>
      <c r="D167" s="299" t="s">
        <v>84</v>
      </c>
      <c r="E167" s="299"/>
      <c r="F167" s="299"/>
      <c r="G167" s="237" t="s">
        <v>85</v>
      </c>
      <c r="H167" s="154" t="s">
        <v>8</v>
      </c>
      <c r="I167" s="175" t="s">
        <v>86</v>
      </c>
      <c r="J167" s="175" t="s">
        <v>66</v>
      </c>
      <c r="K167" s="175" t="s">
        <v>67</v>
      </c>
      <c r="L167" s="175" t="s">
        <v>87</v>
      </c>
      <c r="M167" s="175" t="s">
        <v>106</v>
      </c>
      <c r="N167" s="175" t="s">
        <v>107</v>
      </c>
      <c r="O167" s="175" t="s">
        <v>68</v>
      </c>
    </row>
    <row r="168" spans="1:15" ht="15.75" x14ac:dyDescent="0.25">
      <c r="A168" s="305">
        <v>43850</v>
      </c>
      <c r="B168" s="176" t="s">
        <v>96</v>
      </c>
      <c r="C168" s="242" t="s">
        <v>97</v>
      </c>
      <c r="D168" s="242" t="s">
        <v>64</v>
      </c>
      <c r="E168" s="242" t="s">
        <v>65</v>
      </c>
      <c r="F168" s="177" t="s">
        <v>98</v>
      </c>
      <c r="G168" s="300"/>
      <c r="H168" s="300"/>
      <c r="I168" s="300"/>
      <c r="J168" s="300"/>
      <c r="K168" s="300"/>
      <c r="L168" s="300"/>
      <c r="M168" s="300"/>
      <c r="N168" s="300"/>
      <c r="O168" s="301"/>
    </row>
    <row r="169" spans="1:15" ht="15.75" x14ac:dyDescent="0.25">
      <c r="A169" s="305"/>
      <c r="B169" s="319">
        <v>100</v>
      </c>
      <c r="C169" s="309">
        <v>3</v>
      </c>
      <c r="D169" s="309">
        <v>24</v>
      </c>
      <c r="E169" s="309">
        <v>1376</v>
      </c>
      <c r="F169" s="309">
        <v>8</v>
      </c>
      <c r="G169" s="311">
        <v>44216</v>
      </c>
      <c r="H169" s="309">
        <v>0</v>
      </c>
      <c r="I169" s="313">
        <v>0</v>
      </c>
      <c r="J169" s="313">
        <v>0</v>
      </c>
      <c r="K169" s="313">
        <v>0</v>
      </c>
      <c r="L169" s="313">
        <v>1424.5</v>
      </c>
      <c r="M169" s="313">
        <v>8</v>
      </c>
      <c r="N169" s="313">
        <f>L169-M169</f>
        <v>1416.5</v>
      </c>
      <c r="O169" s="234">
        <v>1356</v>
      </c>
    </row>
    <row r="170" spans="1:15" ht="15.75" x14ac:dyDescent="0.25">
      <c r="A170" s="305"/>
      <c r="B170" s="320"/>
      <c r="C170" s="310"/>
      <c r="D170" s="310"/>
      <c r="E170" s="310"/>
      <c r="F170" s="310"/>
      <c r="G170" s="312"/>
      <c r="H170" s="310"/>
      <c r="I170" s="314"/>
      <c r="J170" s="314"/>
      <c r="K170" s="314"/>
      <c r="L170" s="314"/>
      <c r="M170" s="314"/>
      <c r="N170" s="314"/>
      <c r="O170" s="234">
        <v>70</v>
      </c>
    </row>
    <row r="171" spans="1:15" ht="15.75" x14ac:dyDescent="0.25">
      <c r="A171" s="305"/>
      <c r="B171" s="320"/>
      <c r="C171" s="310"/>
      <c r="D171" s="310"/>
      <c r="E171" s="310"/>
      <c r="F171" s="310"/>
      <c r="G171" s="312"/>
      <c r="H171" s="310"/>
      <c r="I171" s="314"/>
      <c r="J171" s="314"/>
      <c r="K171" s="314"/>
      <c r="L171" s="314"/>
      <c r="M171" s="314"/>
      <c r="N171" s="314"/>
      <c r="O171" s="243">
        <f>O169+O170</f>
        <v>1426</v>
      </c>
    </row>
    <row r="172" spans="1:15" ht="15.75" x14ac:dyDescent="0.25">
      <c r="A172" s="305"/>
      <c r="B172" s="245"/>
      <c r="C172" s="155"/>
      <c r="D172" s="308" t="s">
        <v>88</v>
      </c>
      <c r="E172" s="308"/>
      <c r="F172" s="308"/>
      <c r="G172" s="241" t="s">
        <v>89</v>
      </c>
      <c r="H172" s="233"/>
      <c r="I172" s="234"/>
      <c r="J172" s="234"/>
      <c r="K172" s="234"/>
      <c r="L172" s="234"/>
      <c r="M172" s="234"/>
      <c r="N172" s="234"/>
      <c r="O172" s="234"/>
    </row>
    <row r="173" spans="1:15" ht="15.75" x14ac:dyDescent="0.25">
      <c r="A173" s="305"/>
      <c r="B173" s="305"/>
      <c r="C173" s="305"/>
      <c r="D173" s="242" t="s">
        <v>64</v>
      </c>
      <c r="E173" s="242" t="s">
        <v>65</v>
      </c>
      <c r="F173" s="177" t="s">
        <v>98</v>
      </c>
      <c r="G173" s="300"/>
      <c r="H173" s="300"/>
      <c r="I173" s="300"/>
      <c r="J173" s="300"/>
      <c r="K173" s="300"/>
      <c r="L173" s="300"/>
      <c r="M173" s="300"/>
      <c r="N173" s="300"/>
      <c r="O173" s="301"/>
    </row>
    <row r="174" spans="1:15" ht="15.75" x14ac:dyDescent="0.25">
      <c r="A174" s="305"/>
      <c r="B174" s="305"/>
      <c r="C174" s="305"/>
      <c r="D174" s="239">
        <v>4</v>
      </c>
      <c r="E174" s="239">
        <v>297</v>
      </c>
      <c r="F174" s="239">
        <v>5</v>
      </c>
      <c r="G174" s="240">
        <v>44217</v>
      </c>
      <c r="H174" s="239">
        <v>0</v>
      </c>
      <c r="I174" s="236">
        <v>0</v>
      </c>
      <c r="J174" s="236">
        <v>0</v>
      </c>
      <c r="K174" s="236">
        <v>0</v>
      </c>
      <c r="L174" s="236">
        <v>296</v>
      </c>
      <c r="M174" s="236">
        <v>5</v>
      </c>
      <c r="N174" s="236">
        <f>L174-M174</f>
        <v>291</v>
      </c>
      <c r="O174" s="243">
        <v>296</v>
      </c>
    </row>
    <row r="175" spans="1:15" ht="15.75" x14ac:dyDescent="0.25">
      <c r="A175" s="302"/>
      <c r="B175" s="303"/>
      <c r="C175" s="303"/>
      <c r="D175" s="303"/>
      <c r="E175" s="303"/>
      <c r="F175" s="303"/>
      <c r="G175" s="303"/>
      <c r="H175" s="303"/>
      <c r="I175" s="303"/>
      <c r="J175" s="303"/>
      <c r="K175" s="303"/>
      <c r="L175" s="303"/>
      <c r="M175" s="303"/>
      <c r="N175" s="303"/>
      <c r="O175" s="304"/>
    </row>
    <row r="176" spans="1:15" ht="15.75" x14ac:dyDescent="0.25">
      <c r="A176" s="154" t="s">
        <v>83</v>
      </c>
      <c r="B176" s="174"/>
      <c r="C176" s="154"/>
      <c r="D176" s="299" t="s">
        <v>84</v>
      </c>
      <c r="E176" s="299"/>
      <c r="F176" s="299"/>
      <c r="G176" s="237" t="s">
        <v>85</v>
      </c>
      <c r="H176" s="154" t="s">
        <v>8</v>
      </c>
      <c r="I176" s="175" t="s">
        <v>86</v>
      </c>
      <c r="J176" s="175" t="s">
        <v>66</v>
      </c>
      <c r="K176" s="175" t="s">
        <v>67</v>
      </c>
      <c r="L176" s="175" t="s">
        <v>87</v>
      </c>
      <c r="M176" s="175" t="s">
        <v>106</v>
      </c>
      <c r="N176" s="175" t="s">
        <v>107</v>
      </c>
      <c r="O176" s="175" t="s">
        <v>68</v>
      </c>
    </row>
    <row r="177" spans="1:15" ht="15.75" x14ac:dyDescent="0.25">
      <c r="A177" s="305">
        <v>44217</v>
      </c>
      <c r="B177" s="176" t="s">
        <v>96</v>
      </c>
      <c r="C177" s="242" t="s">
        <v>97</v>
      </c>
      <c r="D177" s="242" t="s">
        <v>64</v>
      </c>
      <c r="E177" s="242" t="s">
        <v>65</v>
      </c>
      <c r="F177" s="177" t="s">
        <v>98</v>
      </c>
      <c r="G177" s="300"/>
      <c r="H177" s="300"/>
      <c r="I177" s="300"/>
      <c r="J177" s="300"/>
      <c r="K177" s="300"/>
      <c r="L177" s="300"/>
      <c r="M177" s="300"/>
      <c r="N177" s="300"/>
      <c r="O177" s="301"/>
    </row>
    <row r="178" spans="1:15" ht="15.75" x14ac:dyDescent="0.25">
      <c r="A178" s="305"/>
      <c r="B178" s="238">
        <v>100</v>
      </c>
      <c r="C178" s="239">
        <v>3</v>
      </c>
      <c r="D178" s="239">
        <v>18</v>
      </c>
      <c r="E178" s="239">
        <v>1382</v>
      </c>
      <c r="F178" s="239">
        <v>7</v>
      </c>
      <c r="G178" s="240" t="s">
        <v>217</v>
      </c>
      <c r="H178" s="250" t="s">
        <v>218</v>
      </c>
      <c r="I178" s="249">
        <v>319</v>
      </c>
      <c r="J178" s="236">
        <v>0</v>
      </c>
      <c r="K178" s="236">
        <v>0</v>
      </c>
      <c r="L178" s="236">
        <v>1430.5</v>
      </c>
      <c r="M178" s="236">
        <v>7</v>
      </c>
      <c r="N178" s="236">
        <f>L178-M178</f>
        <v>1423.5</v>
      </c>
      <c r="O178" s="243">
        <v>1107</v>
      </c>
    </row>
    <row r="179" spans="1:15" ht="15.75" x14ac:dyDescent="0.25">
      <c r="A179" s="305"/>
      <c r="B179" s="245"/>
      <c r="C179" s="155"/>
      <c r="D179" s="308" t="s">
        <v>88</v>
      </c>
      <c r="E179" s="308"/>
      <c r="F179" s="308"/>
      <c r="G179" s="241" t="s">
        <v>89</v>
      </c>
      <c r="H179" s="233"/>
      <c r="I179" s="234"/>
      <c r="J179" s="234"/>
      <c r="K179" s="234"/>
      <c r="L179" s="234"/>
      <c r="M179" s="234"/>
      <c r="N179" s="234"/>
      <c r="O179" s="234"/>
    </row>
    <row r="180" spans="1:15" ht="15.75" x14ac:dyDescent="0.25">
      <c r="A180" s="305"/>
      <c r="B180" s="305"/>
      <c r="C180" s="305"/>
      <c r="D180" s="242" t="s">
        <v>64</v>
      </c>
      <c r="E180" s="242" t="s">
        <v>65</v>
      </c>
      <c r="F180" s="177" t="s">
        <v>98</v>
      </c>
      <c r="G180" s="300"/>
      <c r="H180" s="300"/>
      <c r="I180" s="300"/>
      <c r="J180" s="300"/>
      <c r="K180" s="300"/>
      <c r="L180" s="300"/>
      <c r="M180" s="300"/>
      <c r="N180" s="300"/>
      <c r="O180" s="301"/>
    </row>
    <row r="181" spans="1:15" ht="15.75" x14ac:dyDescent="0.25">
      <c r="A181" s="305"/>
      <c r="B181" s="305"/>
      <c r="C181" s="305"/>
      <c r="D181" s="315">
        <v>3</v>
      </c>
      <c r="E181" s="315">
        <v>297</v>
      </c>
      <c r="F181" s="315">
        <v>2</v>
      </c>
      <c r="G181" s="311">
        <v>44218</v>
      </c>
      <c r="H181" s="309">
        <v>0</v>
      </c>
      <c r="I181" s="313">
        <v>0</v>
      </c>
      <c r="J181" s="313">
        <v>0</v>
      </c>
      <c r="K181" s="313">
        <v>0</v>
      </c>
      <c r="L181" s="313">
        <v>297</v>
      </c>
      <c r="M181" s="313">
        <v>2</v>
      </c>
      <c r="N181" s="313">
        <f>L181-M181</f>
        <v>295</v>
      </c>
      <c r="O181" s="234">
        <v>256</v>
      </c>
    </row>
    <row r="182" spans="1:15" ht="15.75" x14ac:dyDescent="0.25">
      <c r="A182" s="305"/>
      <c r="B182" s="305"/>
      <c r="C182" s="305"/>
      <c r="D182" s="316"/>
      <c r="E182" s="316"/>
      <c r="F182" s="316"/>
      <c r="G182" s="312"/>
      <c r="H182" s="310"/>
      <c r="I182" s="314"/>
      <c r="J182" s="314"/>
      <c r="K182" s="314"/>
      <c r="L182" s="314"/>
      <c r="M182" s="314"/>
      <c r="N182" s="314"/>
      <c r="O182" s="234">
        <v>40</v>
      </c>
    </row>
    <row r="183" spans="1:15" ht="15.75" x14ac:dyDescent="0.25">
      <c r="A183" s="305"/>
      <c r="B183" s="305"/>
      <c r="C183" s="305"/>
      <c r="D183" s="317"/>
      <c r="E183" s="317"/>
      <c r="F183" s="317"/>
      <c r="G183" s="332"/>
      <c r="H183" s="323"/>
      <c r="I183" s="318"/>
      <c r="J183" s="318"/>
      <c r="K183" s="318"/>
      <c r="L183" s="318"/>
      <c r="M183" s="318"/>
      <c r="N183" s="318"/>
      <c r="O183" s="243">
        <f>O181+O182</f>
        <v>296</v>
      </c>
    </row>
    <row r="184" spans="1:15" ht="15.75" x14ac:dyDescent="0.25">
      <c r="A184" s="302"/>
      <c r="B184" s="303"/>
      <c r="C184" s="303"/>
      <c r="D184" s="303"/>
      <c r="E184" s="303"/>
      <c r="F184" s="303"/>
      <c r="G184" s="303"/>
      <c r="H184" s="303"/>
      <c r="I184" s="303"/>
      <c r="J184" s="303"/>
      <c r="K184" s="303"/>
      <c r="L184" s="303"/>
      <c r="M184" s="303"/>
      <c r="N184" s="303"/>
      <c r="O184" s="304"/>
    </row>
    <row r="185" spans="1:15" ht="15.75" x14ac:dyDescent="0.25">
      <c r="A185" s="154" t="s">
        <v>83</v>
      </c>
      <c r="B185" s="174"/>
      <c r="C185" s="154"/>
      <c r="D185" s="299" t="s">
        <v>84</v>
      </c>
      <c r="E185" s="299"/>
      <c r="F185" s="299"/>
      <c r="G185" s="237" t="s">
        <v>85</v>
      </c>
      <c r="H185" s="154" t="s">
        <v>8</v>
      </c>
      <c r="I185" s="175" t="s">
        <v>86</v>
      </c>
      <c r="J185" s="175" t="s">
        <v>66</v>
      </c>
      <c r="K185" s="175" t="s">
        <v>67</v>
      </c>
      <c r="L185" s="175" t="s">
        <v>87</v>
      </c>
      <c r="M185" s="175" t="s">
        <v>106</v>
      </c>
      <c r="N185" s="175" t="s">
        <v>107</v>
      </c>
      <c r="O185" s="175" t="s">
        <v>68</v>
      </c>
    </row>
    <row r="186" spans="1:15" ht="15.75" x14ac:dyDescent="0.25">
      <c r="A186" s="305">
        <v>44218</v>
      </c>
      <c r="B186" s="176" t="s">
        <v>96</v>
      </c>
      <c r="C186" s="242" t="s">
        <v>97</v>
      </c>
      <c r="D186" s="242" t="s">
        <v>64</v>
      </c>
      <c r="E186" s="242" t="s">
        <v>65</v>
      </c>
      <c r="F186" s="177" t="s">
        <v>98</v>
      </c>
      <c r="G186" s="300"/>
      <c r="H186" s="300"/>
      <c r="I186" s="300"/>
      <c r="J186" s="300"/>
      <c r="K186" s="300"/>
      <c r="L186" s="300"/>
      <c r="M186" s="300"/>
      <c r="N186" s="300"/>
      <c r="O186" s="301"/>
    </row>
    <row r="187" spans="1:15" ht="15.75" x14ac:dyDescent="0.25">
      <c r="A187" s="305"/>
      <c r="B187" s="238">
        <v>100</v>
      </c>
      <c r="C187" s="239">
        <v>1</v>
      </c>
      <c r="D187" s="239">
        <v>29</v>
      </c>
      <c r="E187" s="239">
        <v>1371</v>
      </c>
      <c r="F187" s="239">
        <v>5</v>
      </c>
      <c r="G187" s="240">
        <v>44218</v>
      </c>
      <c r="H187" s="239">
        <v>0</v>
      </c>
      <c r="I187" s="236">
        <v>0</v>
      </c>
      <c r="J187" s="236">
        <v>0</v>
      </c>
      <c r="K187" s="236">
        <v>0</v>
      </c>
      <c r="L187" s="236">
        <v>1420.5</v>
      </c>
      <c r="M187" s="236">
        <v>5</v>
      </c>
      <c r="N187" s="236">
        <f>L187-M187</f>
        <v>1415.5</v>
      </c>
      <c r="O187" s="243">
        <v>1423</v>
      </c>
    </row>
    <row r="188" spans="1:15" ht="15.75" x14ac:dyDescent="0.25">
      <c r="A188" s="305"/>
      <c r="B188" s="245"/>
      <c r="C188" s="155"/>
      <c r="D188" s="308" t="s">
        <v>88</v>
      </c>
      <c r="E188" s="308"/>
      <c r="F188" s="308"/>
      <c r="G188" s="241" t="s">
        <v>89</v>
      </c>
      <c r="H188" s="233"/>
      <c r="I188" s="234"/>
      <c r="J188" s="234"/>
      <c r="K188" s="234"/>
      <c r="L188" s="234"/>
      <c r="M188" s="234"/>
      <c r="N188" s="234"/>
      <c r="O188" s="234"/>
    </row>
    <row r="189" spans="1:15" ht="15.75" x14ac:dyDescent="0.25">
      <c r="A189" s="305"/>
      <c r="B189" s="305"/>
      <c r="C189" s="305"/>
      <c r="D189" s="242" t="s">
        <v>64</v>
      </c>
      <c r="E189" s="242" t="s">
        <v>65</v>
      </c>
      <c r="F189" s="177" t="s">
        <v>98</v>
      </c>
      <c r="G189" s="300"/>
      <c r="H189" s="300"/>
      <c r="I189" s="300"/>
      <c r="J189" s="300"/>
      <c r="K189" s="300"/>
      <c r="L189" s="300"/>
      <c r="M189" s="300"/>
      <c r="N189" s="300"/>
      <c r="O189" s="301"/>
    </row>
    <row r="190" spans="1:15" ht="15.75" x14ac:dyDescent="0.25">
      <c r="A190" s="305"/>
      <c r="B190" s="305"/>
      <c r="C190" s="305"/>
      <c r="D190" s="315">
        <v>0</v>
      </c>
      <c r="E190" s="315">
        <v>300</v>
      </c>
      <c r="F190" s="315">
        <v>3</v>
      </c>
      <c r="G190" s="311">
        <v>44219</v>
      </c>
      <c r="H190" s="309">
        <v>0</v>
      </c>
      <c r="I190" s="313">
        <v>0</v>
      </c>
      <c r="J190" s="313">
        <v>0</v>
      </c>
      <c r="K190" s="313">
        <v>0</v>
      </c>
      <c r="L190" s="313">
        <v>300</v>
      </c>
      <c r="M190" s="313">
        <v>3</v>
      </c>
      <c r="N190" s="313">
        <v>297</v>
      </c>
      <c r="O190" s="234">
        <v>260</v>
      </c>
    </row>
    <row r="191" spans="1:15" ht="15.75" x14ac:dyDescent="0.25">
      <c r="A191" s="305"/>
      <c r="B191" s="305"/>
      <c r="C191" s="305"/>
      <c r="D191" s="316"/>
      <c r="E191" s="316"/>
      <c r="F191" s="316"/>
      <c r="G191" s="312"/>
      <c r="H191" s="310"/>
      <c r="I191" s="314"/>
      <c r="J191" s="314"/>
      <c r="K191" s="314"/>
      <c r="L191" s="314"/>
      <c r="M191" s="314"/>
      <c r="N191" s="314"/>
      <c r="O191" s="234">
        <v>40</v>
      </c>
    </row>
    <row r="192" spans="1:15" ht="15.75" x14ac:dyDescent="0.25">
      <c r="A192" s="305"/>
      <c r="B192" s="305"/>
      <c r="C192" s="305"/>
      <c r="D192" s="317"/>
      <c r="E192" s="317"/>
      <c r="F192" s="317"/>
      <c r="G192" s="332"/>
      <c r="H192" s="323"/>
      <c r="I192" s="318"/>
      <c r="J192" s="318"/>
      <c r="K192" s="318"/>
      <c r="L192" s="318"/>
      <c r="M192" s="318"/>
      <c r="N192" s="318"/>
      <c r="O192" s="243">
        <f>O190+O191</f>
        <v>300</v>
      </c>
    </row>
    <row r="193" spans="1:15" ht="15.75" x14ac:dyDescent="0.25">
      <c r="A193" s="233"/>
      <c r="B193" s="245"/>
      <c r="C193" s="233"/>
      <c r="D193" s="233"/>
      <c r="E193" s="233"/>
      <c r="F193" s="233"/>
      <c r="G193" s="233"/>
      <c r="H193" s="233"/>
      <c r="I193" s="234"/>
      <c r="J193" s="234"/>
      <c r="K193" s="234"/>
      <c r="L193" s="234"/>
      <c r="M193" s="234"/>
      <c r="N193" s="234"/>
      <c r="O193" s="234"/>
    </row>
    <row r="194" spans="1:15" ht="15.75" x14ac:dyDescent="0.25">
      <c r="A194" s="154" t="s">
        <v>83</v>
      </c>
      <c r="B194" s="174"/>
      <c r="C194" s="154"/>
      <c r="D194" s="299" t="s">
        <v>84</v>
      </c>
      <c r="E194" s="299"/>
      <c r="F194" s="299"/>
      <c r="G194" s="237" t="s">
        <v>85</v>
      </c>
      <c r="H194" s="154" t="s">
        <v>8</v>
      </c>
      <c r="I194" s="175" t="s">
        <v>86</v>
      </c>
      <c r="J194" s="175" t="s">
        <v>66</v>
      </c>
      <c r="K194" s="175" t="s">
        <v>67</v>
      </c>
      <c r="L194" s="175" t="s">
        <v>87</v>
      </c>
      <c r="M194" s="175" t="s">
        <v>106</v>
      </c>
      <c r="N194" s="175" t="s">
        <v>107</v>
      </c>
      <c r="O194" s="175" t="s">
        <v>68</v>
      </c>
    </row>
    <row r="195" spans="1:15" ht="15.75" x14ac:dyDescent="0.25">
      <c r="A195" s="305">
        <v>44219</v>
      </c>
      <c r="B195" s="176" t="s">
        <v>96</v>
      </c>
      <c r="C195" s="242" t="s">
        <v>97</v>
      </c>
      <c r="D195" s="242" t="s">
        <v>64</v>
      </c>
      <c r="E195" s="242" t="s">
        <v>65</v>
      </c>
      <c r="F195" s="177" t="s">
        <v>98</v>
      </c>
      <c r="G195" s="300"/>
      <c r="H195" s="300"/>
      <c r="I195" s="300"/>
      <c r="J195" s="300"/>
      <c r="K195" s="300"/>
      <c r="L195" s="300"/>
      <c r="M195" s="300"/>
      <c r="N195" s="300"/>
      <c r="O195" s="301"/>
    </row>
    <row r="196" spans="1:15" ht="15.75" x14ac:dyDescent="0.25">
      <c r="A196" s="305"/>
      <c r="B196" s="238">
        <v>89</v>
      </c>
      <c r="C196" s="239">
        <v>2</v>
      </c>
      <c r="D196" s="239">
        <v>13</v>
      </c>
      <c r="E196" s="239">
        <v>1092</v>
      </c>
      <c r="F196" s="239">
        <v>5</v>
      </c>
      <c r="G196" s="240">
        <v>44221</v>
      </c>
      <c r="H196" s="239">
        <v>0</v>
      </c>
      <c r="I196" s="236">
        <v>0</v>
      </c>
      <c r="J196" s="236">
        <v>0</v>
      </c>
      <c r="K196" s="236">
        <v>0</v>
      </c>
      <c r="L196" s="236">
        <v>1135.5</v>
      </c>
      <c r="M196" s="236">
        <v>5</v>
      </c>
      <c r="N196" s="236">
        <f>L196-M196</f>
        <v>1130.5</v>
      </c>
      <c r="O196" s="243">
        <v>1132</v>
      </c>
    </row>
    <row r="197" spans="1:15" ht="15.75" x14ac:dyDescent="0.25">
      <c r="A197" s="305"/>
      <c r="B197" s="245"/>
      <c r="C197" s="155"/>
      <c r="D197" s="308" t="s">
        <v>88</v>
      </c>
      <c r="E197" s="308"/>
      <c r="F197" s="308"/>
      <c r="G197" s="241" t="s">
        <v>89</v>
      </c>
      <c r="H197" s="233"/>
      <c r="I197" s="234"/>
      <c r="J197" s="234"/>
      <c r="K197" s="234"/>
      <c r="L197" s="234"/>
      <c r="M197" s="234"/>
      <c r="N197" s="234"/>
      <c r="O197" s="234"/>
    </row>
    <row r="198" spans="1:15" ht="15.75" x14ac:dyDescent="0.25">
      <c r="A198" s="305"/>
      <c r="B198" s="305"/>
      <c r="C198" s="305"/>
      <c r="D198" s="242" t="s">
        <v>64</v>
      </c>
      <c r="E198" s="242" t="s">
        <v>65</v>
      </c>
      <c r="F198" s="177" t="s">
        <v>98</v>
      </c>
      <c r="G198" s="300"/>
      <c r="H198" s="300"/>
      <c r="I198" s="300"/>
      <c r="J198" s="300"/>
      <c r="K198" s="300"/>
      <c r="L198" s="300"/>
      <c r="M198" s="300"/>
      <c r="N198" s="300"/>
      <c r="O198" s="301"/>
    </row>
    <row r="199" spans="1:15" ht="15.75" x14ac:dyDescent="0.25">
      <c r="A199" s="305"/>
      <c r="B199" s="305"/>
      <c r="C199" s="305"/>
      <c r="D199" s="239">
        <v>3</v>
      </c>
      <c r="E199" s="239">
        <v>269</v>
      </c>
      <c r="F199" s="239">
        <v>4</v>
      </c>
      <c r="G199" s="240">
        <v>44221</v>
      </c>
      <c r="H199" s="239">
        <v>0</v>
      </c>
      <c r="I199" s="236">
        <v>0</v>
      </c>
      <c r="J199" s="236">
        <v>0</v>
      </c>
      <c r="K199" s="236">
        <v>0</v>
      </c>
      <c r="L199" s="236">
        <v>269</v>
      </c>
      <c r="M199" s="236">
        <v>4</v>
      </c>
      <c r="N199" s="236">
        <f>L199-M199</f>
        <v>265</v>
      </c>
      <c r="O199" s="243">
        <v>265</v>
      </c>
    </row>
    <row r="200" spans="1:15" ht="15.75" x14ac:dyDescent="0.25">
      <c r="A200" s="302"/>
      <c r="B200" s="303"/>
      <c r="C200" s="303"/>
      <c r="D200" s="303"/>
      <c r="E200" s="303"/>
      <c r="F200" s="303"/>
      <c r="G200" s="303"/>
      <c r="H200" s="303"/>
      <c r="I200" s="303"/>
      <c r="J200" s="303"/>
      <c r="K200" s="303"/>
      <c r="L200" s="303"/>
      <c r="M200" s="303"/>
      <c r="N200" s="303"/>
      <c r="O200" s="304"/>
    </row>
    <row r="201" spans="1:15" ht="15.75" x14ac:dyDescent="0.25">
      <c r="A201" s="154" t="s">
        <v>83</v>
      </c>
      <c r="B201" s="174"/>
      <c r="C201" s="154"/>
      <c r="D201" s="299" t="s">
        <v>84</v>
      </c>
      <c r="E201" s="299"/>
      <c r="F201" s="299"/>
      <c r="G201" s="237" t="s">
        <v>85</v>
      </c>
      <c r="H201" s="154" t="s">
        <v>8</v>
      </c>
      <c r="I201" s="175" t="s">
        <v>86</v>
      </c>
      <c r="J201" s="175" t="s">
        <v>66</v>
      </c>
      <c r="K201" s="175" t="s">
        <v>67</v>
      </c>
      <c r="L201" s="175" t="s">
        <v>87</v>
      </c>
      <c r="M201" s="175" t="s">
        <v>106</v>
      </c>
      <c r="N201" s="175" t="s">
        <v>107</v>
      </c>
      <c r="O201" s="175" t="s">
        <v>68</v>
      </c>
    </row>
    <row r="202" spans="1:15" ht="15.75" x14ac:dyDescent="0.25">
      <c r="A202" s="305">
        <v>44220</v>
      </c>
      <c r="B202" s="176" t="s">
        <v>96</v>
      </c>
      <c r="C202" s="242" t="s">
        <v>97</v>
      </c>
      <c r="D202" s="242" t="s">
        <v>64</v>
      </c>
      <c r="E202" s="242" t="s">
        <v>65</v>
      </c>
      <c r="F202" s="177" t="s">
        <v>98</v>
      </c>
      <c r="G202" s="300"/>
      <c r="H202" s="300"/>
      <c r="I202" s="300"/>
      <c r="J202" s="300"/>
      <c r="K202" s="300"/>
      <c r="L202" s="300"/>
      <c r="M202" s="300"/>
      <c r="N202" s="300"/>
      <c r="O202" s="301"/>
    </row>
    <row r="203" spans="1:15" ht="15.75" x14ac:dyDescent="0.25">
      <c r="A203" s="305"/>
      <c r="B203" s="238">
        <v>51</v>
      </c>
      <c r="C203" s="239">
        <v>1</v>
      </c>
      <c r="D203" s="239">
        <v>5</v>
      </c>
      <c r="E203" s="239">
        <v>595</v>
      </c>
      <c r="F203" s="239">
        <v>8</v>
      </c>
      <c r="G203" s="240">
        <v>44221</v>
      </c>
      <c r="H203" s="239">
        <v>0</v>
      </c>
      <c r="I203" s="236">
        <v>0</v>
      </c>
      <c r="J203" s="236">
        <v>0</v>
      </c>
      <c r="K203" s="236">
        <v>0</v>
      </c>
      <c r="L203" s="236">
        <v>620</v>
      </c>
      <c r="M203" s="236">
        <v>8</v>
      </c>
      <c r="N203" s="236">
        <f>L203-M203</f>
        <v>612</v>
      </c>
      <c r="O203" s="243">
        <v>621</v>
      </c>
    </row>
    <row r="204" spans="1:15" ht="15.75" x14ac:dyDescent="0.25">
      <c r="A204" s="305"/>
      <c r="B204" s="245"/>
      <c r="C204" s="155"/>
      <c r="D204" s="308" t="s">
        <v>88</v>
      </c>
      <c r="E204" s="308"/>
      <c r="F204" s="308"/>
      <c r="G204" s="241" t="s">
        <v>89</v>
      </c>
      <c r="H204" s="233"/>
      <c r="I204" s="234"/>
      <c r="J204" s="234"/>
      <c r="K204" s="234"/>
      <c r="L204" s="234"/>
      <c r="M204" s="234"/>
      <c r="N204" s="234"/>
      <c r="O204" s="234"/>
    </row>
    <row r="205" spans="1:15" ht="15.75" x14ac:dyDescent="0.25">
      <c r="A205" s="305"/>
      <c r="B205" s="305"/>
      <c r="C205" s="305"/>
      <c r="D205" s="242" t="s">
        <v>64</v>
      </c>
      <c r="E205" s="242" t="s">
        <v>65</v>
      </c>
      <c r="F205" s="177" t="s">
        <v>98</v>
      </c>
      <c r="G205" s="300"/>
      <c r="H205" s="300"/>
      <c r="I205" s="300"/>
      <c r="J205" s="300"/>
      <c r="K205" s="300"/>
      <c r="L205" s="300"/>
      <c r="M205" s="300"/>
      <c r="N205" s="300"/>
      <c r="O205" s="301"/>
    </row>
    <row r="206" spans="1:15" ht="15.75" x14ac:dyDescent="0.25">
      <c r="A206" s="305"/>
      <c r="B206" s="305"/>
      <c r="C206" s="305"/>
      <c r="D206" s="239">
        <v>0</v>
      </c>
      <c r="E206" s="239">
        <v>113</v>
      </c>
      <c r="F206" s="239">
        <v>2</v>
      </c>
      <c r="G206" s="240">
        <v>44222</v>
      </c>
      <c r="H206" s="239">
        <v>0</v>
      </c>
      <c r="I206" s="236">
        <v>0</v>
      </c>
      <c r="J206" s="236">
        <v>0</v>
      </c>
      <c r="K206" s="236">
        <v>0</v>
      </c>
      <c r="L206" s="236">
        <v>113</v>
      </c>
      <c r="M206" s="236">
        <v>2</v>
      </c>
      <c r="N206" s="236">
        <f>L206-M206</f>
        <v>111</v>
      </c>
      <c r="O206" s="243">
        <v>113</v>
      </c>
    </row>
    <row r="207" spans="1:15" ht="15.75" x14ac:dyDescent="0.25">
      <c r="A207" s="306" t="s">
        <v>219</v>
      </c>
      <c r="B207" s="306"/>
      <c r="C207" s="306"/>
      <c r="D207" s="306"/>
      <c r="E207" s="306"/>
      <c r="F207" s="306"/>
      <c r="G207" s="306"/>
      <c r="H207" s="307" t="s">
        <v>5</v>
      </c>
      <c r="I207" s="307"/>
      <c r="J207" s="307"/>
      <c r="K207" s="307"/>
      <c r="L207" s="243">
        <f>L155+L163+L169+L174+L178+L181+L187+L190+L196+L199+L203+L206</f>
        <v>9025.5</v>
      </c>
      <c r="M207" s="243">
        <f>M148+M151+M155+M163+M169+M174+M178+M181+M187+M190+M196+M199+M203+M206</f>
        <v>68</v>
      </c>
      <c r="N207" s="243">
        <f>N148+N151+N155+N163+N169+N174+N178+N181+N187+N190</f>
        <v>8561</v>
      </c>
      <c r="O207" s="160">
        <f>O148+O151+O160+O165+O171+O174+O178+O183+O187+O192+O196+O199+O203+O206</f>
        <v>8587</v>
      </c>
    </row>
    <row r="208" spans="1:15" ht="15.75" x14ac:dyDescent="0.25">
      <c r="A208" s="302"/>
      <c r="B208" s="303"/>
      <c r="C208" s="303"/>
      <c r="D208" s="303"/>
      <c r="E208" s="303"/>
      <c r="F208" s="303"/>
      <c r="G208" s="303"/>
      <c r="H208" s="303"/>
      <c r="I208" s="303"/>
      <c r="J208" s="303"/>
      <c r="K208" s="303"/>
      <c r="L208" s="303"/>
      <c r="M208" s="303"/>
      <c r="N208" s="303"/>
      <c r="O208" s="304"/>
    </row>
    <row r="209" spans="1:15" ht="15.75" x14ac:dyDescent="0.25">
      <c r="A209" s="154" t="s">
        <v>83</v>
      </c>
      <c r="B209" s="174"/>
      <c r="C209" s="154"/>
      <c r="D209" s="299" t="s">
        <v>84</v>
      </c>
      <c r="E209" s="299"/>
      <c r="F209" s="299"/>
      <c r="G209" s="237" t="s">
        <v>85</v>
      </c>
      <c r="H209" s="154" t="s">
        <v>8</v>
      </c>
      <c r="I209" s="175" t="s">
        <v>86</v>
      </c>
      <c r="J209" s="175" t="s">
        <v>66</v>
      </c>
      <c r="K209" s="175" t="s">
        <v>67</v>
      </c>
      <c r="L209" s="175" t="s">
        <v>87</v>
      </c>
      <c r="M209" s="175" t="s">
        <v>106</v>
      </c>
      <c r="N209" s="175" t="s">
        <v>107</v>
      </c>
      <c r="O209" s="175" t="s">
        <v>68</v>
      </c>
    </row>
    <row r="210" spans="1:15" ht="15.75" x14ac:dyDescent="0.25">
      <c r="A210" s="305">
        <v>44221</v>
      </c>
      <c r="B210" s="176" t="s">
        <v>96</v>
      </c>
      <c r="C210" s="242" t="s">
        <v>97</v>
      </c>
      <c r="D210" s="242" t="s">
        <v>64</v>
      </c>
      <c r="E210" s="242" t="s">
        <v>65</v>
      </c>
      <c r="F210" s="177" t="s">
        <v>98</v>
      </c>
      <c r="G210" s="300"/>
      <c r="H210" s="300"/>
      <c r="I210" s="300"/>
      <c r="J210" s="300"/>
      <c r="K210" s="300"/>
      <c r="L210" s="300"/>
      <c r="M210" s="300"/>
      <c r="N210" s="300"/>
      <c r="O210" s="301"/>
    </row>
    <row r="211" spans="1:15" ht="15.75" x14ac:dyDescent="0.25">
      <c r="A211" s="305"/>
      <c r="B211" s="238">
        <v>94</v>
      </c>
      <c r="C211" s="239">
        <v>4</v>
      </c>
      <c r="D211" s="239">
        <v>16</v>
      </c>
      <c r="E211" s="239">
        <v>908</v>
      </c>
      <c r="F211" s="239">
        <v>7</v>
      </c>
      <c r="G211" s="240">
        <v>44222</v>
      </c>
      <c r="H211" s="239">
        <v>0</v>
      </c>
      <c r="I211" s="236">
        <v>0</v>
      </c>
      <c r="J211" s="236">
        <v>0</v>
      </c>
      <c r="K211" s="236">
        <v>0</v>
      </c>
      <c r="L211" s="236">
        <v>953</v>
      </c>
      <c r="M211" s="236">
        <v>7</v>
      </c>
      <c r="N211" s="236">
        <f>L211-M211</f>
        <v>946</v>
      </c>
      <c r="O211" s="243">
        <v>945</v>
      </c>
    </row>
    <row r="212" spans="1:15" ht="15.75" x14ac:dyDescent="0.25">
      <c r="A212" s="305"/>
      <c r="B212" s="245"/>
      <c r="C212" s="155"/>
      <c r="D212" s="308" t="s">
        <v>88</v>
      </c>
      <c r="E212" s="308"/>
      <c r="F212" s="308"/>
      <c r="G212" s="241" t="s">
        <v>89</v>
      </c>
      <c r="H212" s="233"/>
      <c r="I212" s="234"/>
      <c r="J212" s="234"/>
      <c r="K212" s="234"/>
      <c r="L212" s="234"/>
      <c r="M212" s="234"/>
      <c r="N212" s="234"/>
      <c r="O212" s="234"/>
    </row>
    <row r="213" spans="1:15" ht="15.75" x14ac:dyDescent="0.25">
      <c r="A213" s="305"/>
      <c r="B213" s="305"/>
      <c r="C213" s="305"/>
      <c r="D213" s="242" t="s">
        <v>64</v>
      </c>
      <c r="E213" s="242" t="s">
        <v>65</v>
      </c>
      <c r="F213" s="177" t="s">
        <v>98</v>
      </c>
      <c r="G213" s="300"/>
      <c r="H213" s="300"/>
      <c r="I213" s="300"/>
      <c r="J213" s="300"/>
      <c r="K213" s="300"/>
      <c r="L213" s="300"/>
      <c r="M213" s="300"/>
      <c r="N213" s="300"/>
      <c r="O213" s="301"/>
    </row>
    <row r="214" spans="1:15" ht="15.75" x14ac:dyDescent="0.25">
      <c r="A214" s="305"/>
      <c r="B214" s="305"/>
      <c r="C214" s="305"/>
      <c r="D214" s="239">
        <v>1</v>
      </c>
      <c r="E214" s="239">
        <v>207</v>
      </c>
      <c r="F214" s="239">
        <v>4</v>
      </c>
      <c r="G214" s="240">
        <v>44222</v>
      </c>
      <c r="H214" s="239">
        <v>0</v>
      </c>
      <c r="I214" s="236">
        <v>0</v>
      </c>
      <c r="J214" s="236">
        <v>0</v>
      </c>
      <c r="K214" s="236">
        <v>0</v>
      </c>
      <c r="L214" s="236">
        <v>207</v>
      </c>
      <c r="M214" s="236">
        <v>4</v>
      </c>
      <c r="N214" s="236">
        <f>L214-M214</f>
        <v>203</v>
      </c>
      <c r="O214" s="243">
        <v>205</v>
      </c>
    </row>
    <row r="215" spans="1:15" ht="15.75" x14ac:dyDescent="0.25">
      <c r="A215" s="233"/>
      <c r="B215" s="245"/>
      <c r="C215" s="233"/>
      <c r="D215" s="233"/>
      <c r="E215" s="233"/>
      <c r="F215" s="233"/>
      <c r="G215" s="233"/>
      <c r="H215" s="233"/>
      <c r="I215" s="234"/>
      <c r="J215" s="234"/>
      <c r="K215" s="234"/>
      <c r="L215" s="234"/>
      <c r="M215" s="234"/>
      <c r="N215" s="234"/>
      <c r="O215" s="234"/>
    </row>
    <row r="216" spans="1:15" ht="15.75" x14ac:dyDescent="0.25">
      <c r="A216" s="154" t="s">
        <v>83</v>
      </c>
      <c r="B216" s="174"/>
      <c r="C216" s="154"/>
      <c r="D216" s="299" t="s">
        <v>84</v>
      </c>
      <c r="E216" s="299"/>
      <c r="F216" s="299"/>
      <c r="G216" s="237" t="s">
        <v>85</v>
      </c>
      <c r="H216" s="154" t="s">
        <v>8</v>
      </c>
      <c r="I216" s="175" t="s">
        <v>86</v>
      </c>
      <c r="J216" s="175" t="s">
        <v>66</v>
      </c>
      <c r="K216" s="175" t="s">
        <v>67</v>
      </c>
      <c r="L216" s="175" t="s">
        <v>87</v>
      </c>
      <c r="M216" s="175" t="s">
        <v>106</v>
      </c>
      <c r="N216" s="175" t="s">
        <v>107</v>
      </c>
      <c r="O216" s="175" t="s">
        <v>68</v>
      </c>
    </row>
    <row r="217" spans="1:15" ht="15.75" x14ac:dyDescent="0.25">
      <c r="A217" s="305">
        <v>44222</v>
      </c>
      <c r="B217" s="176" t="s">
        <v>96</v>
      </c>
      <c r="C217" s="242" t="s">
        <v>97</v>
      </c>
      <c r="D217" s="242" t="s">
        <v>64</v>
      </c>
      <c r="E217" s="242" t="s">
        <v>65</v>
      </c>
      <c r="F217" s="177" t="s">
        <v>98</v>
      </c>
      <c r="G217" s="300"/>
      <c r="H217" s="300"/>
      <c r="I217" s="300"/>
      <c r="J217" s="300"/>
      <c r="K217" s="300"/>
      <c r="L217" s="300"/>
      <c r="M217" s="300"/>
      <c r="N217" s="300"/>
      <c r="O217" s="301"/>
    </row>
    <row r="218" spans="1:15" ht="15.75" x14ac:dyDescent="0.25">
      <c r="A218" s="305"/>
      <c r="B218" s="238">
        <v>100</v>
      </c>
      <c r="C218" s="239">
        <v>4</v>
      </c>
      <c r="D218" s="239">
        <v>40</v>
      </c>
      <c r="E218" s="239">
        <v>1360</v>
      </c>
      <c r="F218" s="239">
        <v>6</v>
      </c>
      <c r="G218" s="240">
        <v>44222</v>
      </c>
      <c r="H218" s="250">
        <v>784595</v>
      </c>
      <c r="I218" s="249">
        <v>665.87</v>
      </c>
      <c r="J218" s="236">
        <v>0</v>
      </c>
      <c r="K218" s="236">
        <v>0</v>
      </c>
      <c r="L218" s="236">
        <v>1408</v>
      </c>
      <c r="M218" s="236">
        <v>6</v>
      </c>
      <c r="N218" s="236">
        <f>L218-M218</f>
        <v>1402</v>
      </c>
      <c r="O218" s="243">
        <v>744</v>
      </c>
    </row>
    <row r="219" spans="1:15" ht="15.75" x14ac:dyDescent="0.25">
      <c r="A219" s="305"/>
      <c r="B219" s="245"/>
      <c r="C219" s="155"/>
      <c r="D219" s="308" t="s">
        <v>88</v>
      </c>
      <c r="E219" s="308"/>
      <c r="F219" s="308"/>
      <c r="G219" s="241" t="s">
        <v>89</v>
      </c>
      <c r="H219" s="233"/>
      <c r="I219" s="234"/>
      <c r="J219" s="234"/>
      <c r="K219" s="234"/>
      <c r="L219" s="234"/>
      <c r="M219" s="234"/>
      <c r="N219" s="234"/>
      <c r="O219" s="234"/>
    </row>
    <row r="220" spans="1:15" ht="15.75" x14ac:dyDescent="0.25">
      <c r="A220" s="305"/>
      <c r="B220" s="305"/>
      <c r="C220" s="305"/>
      <c r="D220" s="242" t="s">
        <v>64</v>
      </c>
      <c r="E220" s="242" t="s">
        <v>65</v>
      </c>
      <c r="F220" s="177" t="s">
        <v>98</v>
      </c>
      <c r="G220" s="300"/>
      <c r="H220" s="300"/>
      <c r="I220" s="300"/>
      <c r="J220" s="300"/>
      <c r="K220" s="300"/>
      <c r="L220" s="300"/>
      <c r="M220" s="300"/>
      <c r="N220" s="300"/>
      <c r="O220" s="301"/>
    </row>
    <row r="221" spans="1:15" ht="15.75" x14ac:dyDescent="0.25">
      <c r="A221" s="305"/>
      <c r="B221" s="305"/>
      <c r="C221" s="305"/>
      <c r="D221" s="239">
        <v>4</v>
      </c>
      <c r="E221" s="239">
        <v>296</v>
      </c>
      <c r="F221" s="239">
        <v>3</v>
      </c>
      <c r="G221" s="240">
        <v>44223</v>
      </c>
      <c r="H221" s="239">
        <v>0</v>
      </c>
      <c r="I221" s="236">
        <v>0</v>
      </c>
      <c r="J221" s="236">
        <v>0</v>
      </c>
      <c r="K221" s="236">
        <v>0</v>
      </c>
      <c r="L221" s="236">
        <v>296</v>
      </c>
      <c r="M221" s="236">
        <v>3</v>
      </c>
      <c r="N221" s="236">
        <f>L221-M221</f>
        <v>293</v>
      </c>
      <c r="O221" s="243">
        <v>296</v>
      </c>
    </row>
    <row r="222" spans="1:15" ht="15.75" x14ac:dyDescent="0.25">
      <c r="A222" s="302"/>
      <c r="B222" s="303"/>
      <c r="C222" s="303"/>
      <c r="D222" s="303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4"/>
    </row>
    <row r="223" spans="1:15" ht="15.75" x14ac:dyDescent="0.25">
      <c r="A223" s="154" t="s">
        <v>83</v>
      </c>
      <c r="B223" s="174"/>
      <c r="C223" s="154"/>
      <c r="D223" s="299" t="s">
        <v>84</v>
      </c>
      <c r="E223" s="299"/>
      <c r="F223" s="299"/>
      <c r="G223" s="237" t="s">
        <v>85</v>
      </c>
      <c r="H223" s="154" t="s">
        <v>8</v>
      </c>
      <c r="I223" s="175" t="s">
        <v>86</v>
      </c>
      <c r="J223" s="175" t="s">
        <v>66</v>
      </c>
      <c r="K223" s="175" t="s">
        <v>67</v>
      </c>
      <c r="L223" s="175" t="s">
        <v>87</v>
      </c>
      <c r="M223" s="175" t="s">
        <v>106</v>
      </c>
      <c r="N223" s="175" t="s">
        <v>107</v>
      </c>
      <c r="O223" s="175" t="s">
        <v>68</v>
      </c>
    </row>
    <row r="224" spans="1:15" ht="15.75" x14ac:dyDescent="0.25">
      <c r="A224" s="305">
        <v>44223</v>
      </c>
      <c r="B224" s="176" t="s">
        <v>96</v>
      </c>
      <c r="C224" s="242" t="s">
        <v>97</v>
      </c>
      <c r="D224" s="242" t="s">
        <v>64</v>
      </c>
      <c r="E224" s="242" t="s">
        <v>65</v>
      </c>
      <c r="F224" s="177" t="s">
        <v>98</v>
      </c>
      <c r="G224" s="300"/>
      <c r="H224" s="300"/>
      <c r="I224" s="300"/>
      <c r="J224" s="300"/>
      <c r="K224" s="300"/>
      <c r="L224" s="300"/>
      <c r="M224" s="300"/>
      <c r="N224" s="300"/>
      <c r="O224" s="301"/>
    </row>
    <row r="225" spans="1:15" ht="15.75" x14ac:dyDescent="0.25">
      <c r="A225" s="305"/>
      <c r="B225" s="238">
        <v>100</v>
      </c>
      <c r="C225" s="239">
        <v>4</v>
      </c>
      <c r="D225" s="239">
        <v>19</v>
      </c>
      <c r="E225" s="239">
        <v>1381</v>
      </c>
      <c r="F225" s="239">
        <v>10</v>
      </c>
      <c r="G225" s="240">
        <v>44223</v>
      </c>
      <c r="H225" s="250">
        <v>297513</v>
      </c>
      <c r="I225" s="249">
        <v>248.38</v>
      </c>
      <c r="J225" s="236">
        <v>0</v>
      </c>
      <c r="K225" s="236">
        <v>0</v>
      </c>
      <c r="L225" s="236">
        <v>1429</v>
      </c>
      <c r="M225" s="236">
        <v>10</v>
      </c>
      <c r="N225" s="236">
        <f>L225-M225</f>
        <v>1419</v>
      </c>
      <c r="O225" s="243">
        <v>1170</v>
      </c>
    </row>
    <row r="226" spans="1:15" ht="15.75" x14ac:dyDescent="0.25">
      <c r="A226" s="305"/>
      <c r="B226" s="245"/>
      <c r="C226" s="155"/>
      <c r="D226" s="308" t="s">
        <v>88</v>
      </c>
      <c r="E226" s="308"/>
      <c r="F226" s="308"/>
      <c r="G226" s="241" t="s">
        <v>89</v>
      </c>
      <c r="H226" s="233"/>
      <c r="I226" s="234"/>
      <c r="J226" s="234"/>
      <c r="K226" s="234"/>
      <c r="L226" s="234"/>
      <c r="M226" s="234"/>
      <c r="N226" s="234"/>
      <c r="O226" s="234"/>
    </row>
    <row r="227" spans="1:15" ht="15.75" x14ac:dyDescent="0.25">
      <c r="A227" s="305"/>
      <c r="B227" s="305"/>
      <c r="C227" s="305"/>
      <c r="D227" s="242" t="s">
        <v>64</v>
      </c>
      <c r="E227" s="242" t="s">
        <v>65</v>
      </c>
      <c r="F227" s="177" t="s">
        <v>98</v>
      </c>
      <c r="G227" s="300"/>
      <c r="H227" s="300"/>
      <c r="I227" s="300"/>
      <c r="J227" s="300"/>
      <c r="K227" s="300"/>
      <c r="L227" s="300"/>
      <c r="M227" s="300"/>
      <c r="N227" s="300"/>
      <c r="O227" s="301"/>
    </row>
    <row r="228" spans="1:15" ht="15.75" x14ac:dyDescent="0.25">
      <c r="A228" s="305"/>
      <c r="B228" s="305"/>
      <c r="C228" s="305"/>
      <c r="D228" s="239">
        <v>2</v>
      </c>
      <c r="E228" s="239">
        <v>298</v>
      </c>
      <c r="F228" s="239">
        <v>2</v>
      </c>
      <c r="G228" s="240">
        <v>44224</v>
      </c>
      <c r="H228" s="239">
        <v>0</v>
      </c>
      <c r="I228" s="236">
        <v>0</v>
      </c>
      <c r="J228" s="236">
        <v>0</v>
      </c>
      <c r="K228" s="236">
        <v>0</v>
      </c>
      <c r="L228" s="236">
        <v>298</v>
      </c>
      <c r="M228" s="236">
        <v>2</v>
      </c>
      <c r="N228" s="236">
        <f>L228-M228</f>
        <v>296</v>
      </c>
      <c r="O228" s="243">
        <v>298</v>
      </c>
    </row>
    <row r="229" spans="1:15" ht="15.75" x14ac:dyDescent="0.25">
      <c r="A229" s="302"/>
      <c r="B229" s="303"/>
      <c r="C229" s="303"/>
      <c r="D229" s="303"/>
      <c r="E229" s="303"/>
      <c r="F229" s="303"/>
      <c r="G229" s="303"/>
      <c r="H229" s="303"/>
      <c r="I229" s="303"/>
      <c r="J229" s="303"/>
      <c r="K229" s="303"/>
      <c r="L229" s="303"/>
      <c r="M229" s="303"/>
      <c r="N229" s="303"/>
      <c r="O229" s="304"/>
    </row>
    <row r="230" spans="1:15" ht="15.75" x14ac:dyDescent="0.25">
      <c r="A230" s="154" t="s">
        <v>83</v>
      </c>
      <c r="B230" s="174"/>
      <c r="C230" s="154"/>
      <c r="D230" s="299" t="s">
        <v>84</v>
      </c>
      <c r="E230" s="299"/>
      <c r="F230" s="299"/>
      <c r="G230" s="237" t="s">
        <v>85</v>
      </c>
      <c r="H230" s="154" t="s">
        <v>8</v>
      </c>
      <c r="I230" s="175" t="s">
        <v>86</v>
      </c>
      <c r="J230" s="175" t="s">
        <v>66</v>
      </c>
      <c r="K230" s="175" t="s">
        <v>67</v>
      </c>
      <c r="L230" s="175" t="s">
        <v>87</v>
      </c>
      <c r="M230" s="175" t="s">
        <v>106</v>
      </c>
      <c r="N230" s="175" t="s">
        <v>107</v>
      </c>
      <c r="O230" s="175" t="s">
        <v>68</v>
      </c>
    </row>
    <row r="231" spans="1:15" ht="15.75" x14ac:dyDescent="0.25">
      <c r="A231" s="305">
        <v>44224</v>
      </c>
      <c r="B231" s="176" t="s">
        <v>96</v>
      </c>
      <c r="C231" s="242" t="s">
        <v>97</v>
      </c>
      <c r="D231" s="242" t="s">
        <v>64</v>
      </c>
      <c r="E231" s="242" t="s">
        <v>65</v>
      </c>
      <c r="F231" s="177" t="s">
        <v>98</v>
      </c>
      <c r="G231" s="300"/>
      <c r="H231" s="300"/>
      <c r="I231" s="300"/>
      <c r="J231" s="300"/>
      <c r="K231" s="300"/>
      <c r="L231" s="300"/>
      <c r="M231" s="300"/>
      <c r="N231" s="300"/>
      <c r="O231" s="301"/>
    </row>
    <row r="232" spans="1:15" ht="15.75" x14ac:dyDescent="0.25">
      <c r="A232" s="305"/>
      <c r="B232" s="238">
        <v>100</v>
      </c>
      <c r="C232" s="239">
        <v>4</v>
      </c>
      <c r="D232" s="239">
        <v>34</v>
      </c>
      <c r="E232" s="239">
        <v>1358</v>
      </c>
      <c r="F232" s="239">
        <v>9</v>
      </c>
      <c r="G232" s="240">
        <v>44224</v>
      </c>
      <c r="H232" s="239">
        <v>0</v>
      </c>
      <c r="I232" s="236">
        <v>0</v>
      </c>
      <c r="J232" s="236">
        <v>0</v>
      </c>
      <c r="K232" s="236">
        <v>0</v>
      </c>
      <c r="L232" s="236">
        <v>1406</v>
      </c>
      <c r="M232" s="236">
        <v>9</v>
      </c>
      <c r="N232" s="236">
        <f>L232-M232</f>
        <v>1397</v>
      </c>
      <c r="O232" s="243">
        <v>1408</v>
      </c>
    </row>
    <row r="233" spans="1:15" ht="15.75" x14ac:dyDescent="0.25">
      <c r="A233" s="305"/>
      <c r="B233" s="245"/>
      <c r="C233" s="155"/>
      <c r="D233" s="308" t="s">
        <v>88</v>
      </c>
      <c r="E233" s="308"/>
      <c r="F233" s="308"/>
      <c r="G233" s="241" t="s">
        <v>89</v>
      </c>
      <c r="H233" s="233"/>
      <c r="I233" s="234"/>
      <c r="J233" s="234"/>
      <c r="K233" s="234"/>
      <c r="L233" s="234"/>
      <c r="M233" s="234"/>
      <c r="N233" s="234"/>
      <c r="O233" s="234"/>
    </row>
    <row r="234" spans="1:15" ht="15.75" x14ac:dyDescent="0.25">
      <c r="A234" s="305"/>
      <c r="B234" s="305"/>
      <c r="C234" s="305"/>
      <c r="D234" s="242" t="s">
        <v>64</v>
      </c>
      <c r="E234" s="242" t="s">
        <v>65</v>
      </c>
      <c r="F234" s="177" t="s">
        <v>98</v>
      </c>
      <c r="G234" s="300"/>
      <c r="H234" s="300"/>
      <c r="I234" s="300"/>
      <c r="J234" s="300"/>
      <c r="K234" s="300"/>
      <c r="L234" s="300"/>
      <c r="M234" s="300"/>
      <c r="N234" s="300"/>
      <c r="O234" s="301"/>
    </row>
    <row r="235" spans="1:15" ht="15.75" x14ac:dyDescent="0.25">
      <c r="A235" s="305"/>
      <c r="B235" s="305"/>
      <c r="C235" s="305"/>
      <c r="D235" s="239">
        <v>3</v>
      </c>
      <c r="E235" s="239">
        <v>297</v>
      </c>
      <c r="F235" s="239">
        <v>4</v>
      </c>
      <c r="G235" s="240">
        <v>44225</v>
      </c>
      <c r="H235" s="239">
        <v>0</v>
      </c>
      <c r="I235" s="236">
        <v>0</v>
      </c>
      <c r="J235" s="236">
        <v>0</v>
      </c>
      <c r="K235" s="236">
        <v>0</v>
      </c>
      <c r="L235" s="236">
        <v>297</v>
      </c>
      <c r="M235" s="236">
        <v>4</v>
      </c>
      <c r="N235" s="236">
        <f>L235-M235</f>
        <v>293</v>
      </c>
      <c r="O235" s="243">
        <v>296</v>
      </c>
    </row>
    <row r="236" spans="1:15" ht="15.75" x14ac:dyDescent="0.25">
      <c r="A236" s="233"/>
      <c r="B236" s="245"/>
      <c r="C236" s="233"/>
      <c r="D236" s="233"/>
      <c r="E236" s="233"/>
      <c r="F236" s="233"/>
      <c r="G236" s="233"/>
      <c r="H236" s="233"/>
      <c r="I236" s="234"/>
      <c r="J236" s="234"/>
      <c r="K236" s="234"/>
      <c r="L236" s="234"/>
      <c r="M236" s="234"/>
      <c r="N236" s="234"/>
      <c r="O236" s="234"/>
    </row>
    <row r="237" spans="1:15" ht="15.75" x14ac:dyDescent="0.25">
      <c r="A237" s="154" t="s">
        <v>83</v>
      </c>
      <c r="B237" s="174"/>
      <c r="C237" s="154"/>
      <c r="D237" s="299" t="s">
        <v>84</v>
      </c>
      <c r="E237" s="299"/>
      <c r="F237" s="299"/>
      <c r="G237" s="237" t="s">
        <v>85</v>
      </c>
      <c r="H237" s="154" t="s">
        <v>8</v>
      </c>
      <c r="I237" s="175" t="s">
        <v>86</v>
      </c>
      <c r="J237" s="175" t="s">
        <v>66</v>
      </c>
      <c r="K237" s="175" t="s">
        <v>67</v>
      </c>
      <c r="L237" s="175" t="s">
        <v>87</v>
      </c>
      <c r="M237" s="175" t="s">
        <v>106</v>
      </c>
      <c r="N237" s="175" t="s">
        <v>107</v>
      </c>
      <c r="O237" s="175" t="s">
        <v>68</v>
      </c>
    </row>
    <row r="238" spans="1:15" ht="15.75" x14ac:dyDescent="0.25">
      <c r="A238" s="305">
        <v>44225</v>
      </c>
      <c r="B238" s="176" t="s">
        <v>96</v>
      </c>
      <c r="C238" s="242" t="s">
        <v>97</v>
      </c>
      <c r="D238" s="242" t="s">
        <v>64</v>
      </c>
      <c r="E238" s="242" t="s">
        <v>65</v>
      </c>
      <c r="F238" s="177" t="s">
        <v>98</v>
      </c>
      <c r="G238" s="300"/>
      <c r="H238" s="300"/>
      <c r="I238" s="300"/>
      <c r="J238" s="300"/>
      <c r="K238" s="300"/>
      <c r="L238" s="300"/>
      <c r="M238" s="300"/>
      <c r="N238" s="300"/>
      <c r="O238" s="301"/>
    </row>
    <row r="239" spans="1:15" ht="15.75" x14ac:dyDescent="0.25">
      <c r="A239" s="305"/>
      <c r="B239" s="319">
        <v>73</v>
      </c>
      <c r="C239" s="309">
        <v>1</v>
      </c>
      <c r="D239" s="309">
        <v>35</v>
      </c>
      <c r="E239" s="309">
        <v>1367</v>
      </c>
      <c r="F239" s="309">
        <v>10</v>
      </c>
      <c r="G239" s="311">
        <v>44225</v>
      </c>
      <c r="H239" s="309">
        <v>0</v>
      </c>
      <c r="I239" s="313">
        <v>0</v>
      </c>
      <c r="J239" s="313">
        <v>0</v>
      </c>
      <c r="K239" s="313">
        <v>0</v>
      </c>
      <c r="L239" s="313">
        <v>1403</v>
      </c>
      <c r="M239" s="313">
        <v>10</v>
      </c>
      <c r="N239" s="313">
        <v>1393</v>
      </c>
      <c r="O239" s="234">
        <v>1385</v>
      </c>
    </row>
    <row r="240" spans="1:15" ht="15.75" x14ac:dyDescent="0.25">
      <c r="A240" s="305"/>
      <c r="B240" s="320"/>
      <c r="C240" s="310"/>
      <c r="D240" s="310"/>
      <c r="E240" s="310"/>
      <c r="F240" s="310"/>
      <c r="G240" s="312"/>
      <c r="H240" s="310"/>
      <c r="I240" s="314"/>
      <c r="J240" s="314"/>
      <c r="K240" s="314"/>
      <c r="L240" s="314"/>
      <c r="M240" s="314"/>
      <c r="N240" s="314"/>
      <c r="O240" s="234">
        <v>20</v>
      </c>
    </row>
    <row r="241" spans="1:15" ht="15.75" x14ac:dyDescent="0.25">
      <c r="A241" s="305"/>
      <c r="B241" s="320"/>
      <c r="C241" s="310"/>
      <c r="D241" s="310"/>
      <c r="E241" s="310"/>
      <c r="F241" s="310"/>
      <c r="G241" s="312"/>
      <c r="H241" s="310"/>
      <c r="I241" s="314"/>
      <c r="J241" s="314"/>
      <c r="K241" s="314"/>
      <c r="L241" s="314"/>
      <c r="M241" s="314"/>
      <c r="N241" s="314"/>
      <c r="O241" s="243">
        <f>O239+O240</f>
        <v>1405</v>
      </c>
    </row>
    <row r="242" spans="1:15" ht="15.75" x14ac:dyDescent="0.25">
      <c r="A242" s="305"/>
      <c r="B242" s="245"/>
      <c r="C242" s="155"/>
      <c r="D242" s="308" t="s">
        <v>88</v>
      </c>
      <c r="E242" s="308"/>
      <c r="F242" s="308"/>
      <c r="G242" s="241" t="s">
        <v>89</v>
      </c>
      <c r="H242" s="233"/>
      <c r="I242" s="234"/>
      <c r="J242" s="234"/>
      <c r="K242" s="234"/>
      <c r="L242" s="234"/>
      <c r="M242" s="234"/>
      <c r="N242" s="234"/>
      <c r="O242" s="234"/>
    </row>
    <row r="243" spans="1:15" ht="15.75" x14ac:dyDescent="0.25">
      <c r="A243" s="305"/>
      <c r="B243" s="305"/>
      <c r="C243" s="305"/>
      <c r="D243" s="242" t="s">
        <v>64</v>
      </c>
      <c r="E243" s="242" t="s">
        <v>65</v>
      </c>
      <c r="F243" s="177" t="s">
        <v>98</v>
      </c>
      <c r="G243" s="300"/>
      <c r="H243" s="300"/>
      <c r="I243" s="300"/>
      <c r="J243" s="300"/>
      <c r="K243" s="300"/>
      <c r="L243" s="300"/>
      <c r="M243" s="300"/>
      <c r="N243" s="300"/>
      <c r="O243" s="301"/>
    </row>
    <row r="244" spans="1:15" ht="15.75" x14ac:dyDescent="0.25">
      <c r="A244" s="305"/>
      <c r="B244" s="305"/>
      <c r="C244" s="305"/>
      <c r="D244" s="239">
        <v>1</v>
      </c>
      <c r="E244" s="239">
        <v>299</v>
      </c>
      <c r="F244" s="239">
        <v>4</v>
      </c>
      <c r="G244" s="240">
        <v>44226</v>
      </c>
      <c r="H244" s="239">
        <v>0</v>
      </c>
      <c r="I244" s="236">
        <v>0</v>
      </c>
      <c r="J244" s="236">
        <v>0</v>
      </c>
      <c r="K244" s="236">
        <v>0</v>
      </c>
      <c r="L244" s="236">
        <v>299</v>
      </c>
      <c r="M244" s="236">
        <v>4</v>
      </c>
      <c r="N244" s="236">
        <f>L244-M244</f>
        <v>295</v>
      </c>
      <c r="O244" s="234">
        <v>0</v>
      </c>
    </row>
    <row r="245" spans="1:15" ht="15.75" x14ac:dyDescent="0.25">
      <c r="A245" s="302"/>
      <c r="B245" s="303"/>
      <c r="C245" s="303"/>
      <c r="D245" s="303"/>
      <c r="E245" s="303"/>
      <c r="F245" s="303"/>
      <c r="G245" s="303"/>
      <c r="H245" s="303"/>
      <c r="I245" s="303"/>
      <c r="J245" s="303"/>
      <c r="K245" s="303"/>
      <c r="L245" s="303"/>
      <c r="M245" s="303"/>
      <c r="N245" s="303"/>
      <c r="O245" s="304"/>
    </row>
    <row r="246" spans="1:15" ht="15.75" x14ac:dyDescent="0.25">
      <c r="A246" s="154" t="s">
        <v>83</v>
      </c>
      <c r="B246" s="174"/>
      <c r="C246" s="154"/>
      <c r="D246" s="299" t="s">
        <v>84</v>
      </c>
      <c r="E246" s="299"/>
      <c r="F246" s="299"/>
      <c r="G246" s="237" t="s">
        <v>85</v>
      </c>
      <c r="H246" s="154" t="s">
        <v>8</v>
      </c>
      <c r="I246" s="175" t="s">
        <v>86</v>
      </c>
      <c r="J246" s="175" t="s">
        <v>66</v>
      </c>
      <c r="K246" s="175" t="s">
        <v>67</v>
      </c>
      <c r="L246" s="175" t="s">
        <v>87</v>
      </c>
      <c r="M246" s="175" t="s">
        <v>106</v>
      </c>
      <c r="N246" s="175" t="s">
        <v>107</v>
      </c>
      <c r="O246" s="175" t="s">
        <v>68</v>
      </c>
    </row>
    <row r="247" spans="1:15" ht="15.75" x14ac:dyDescent="0.25">
      <c r="A247" s="305">
        <v>44226</v>
      </c>
      <c r="B247" s="176" t="s">
        <v>96</v>
      </c>
      <c r="C247" s="242" t="s">
        <v>97</v>
      </c>
      <c r="D247" s="242" t="s">
        <v>64</v>
      </c>
      <c r="E247" s="242" t="s">
        <v>65</v>
      </c>
      <c r="F247" s="177" t="s">
        <v>98</v>
      </c>
      <c r="G247" s="300"/>
      <c r="H247" s="300"/>
      <c r="I247" s="300"/>
      <c r="J247" s="300"/>
      <c r="K247" s="300"/>
      <c r="L247" s="300"/>
      <c r="M247" s="300"/>
      <c r="N247" s="300"/>
      <c r="O247" s="301"/>
    </row>
    <row r="248" spans="1:15" ht="15.75" x14ac:dyDescent="0.25">
      <c r="A248" s="305"/>
      <c r="B248" s="238">
        <v>92</v>
      </c>
      <c r="C248" s="239">
        <v>3</v>
      </c>
      <c r="D248" s="239">
        <v>8</v>
      </c>
      <c r="E248" s="239">
        <v>1028</v>
      </c>
      <c r="F248" s="239">
        <v>6</v>
      </c>
      <c r="G248" s="240">
        <v>44226</v>
      </c>
      <c r="H248" s="239">
        <v>0</v>
      </c>
      <c r="I248" s="236">
        <v>0</v>
      </c>
      <c r="J248" s="236">
        <v>0</v>
      </c>
      <c r="K248" s="236">
        <v>0</v>
      </c>
      <c r="L248" s="236">
        <v>1072.5</v>
      </c>
      <c r="M248" s="236">
        <v>6</v>
      </c>
      <c r="N248" s="236">
        <f>L248-M248</f>
        <v>1066.5</v>
      </c>
      <c r="O248" s="243">
        <v>0</v>
      </c>
    </row>
    <row r="249" spans="1:15" ht="15.75" x14ac:dyDescent="0.25">
      <c r="A249" s="305"/>
      <c r="B249" s="245"/>
      <c r="C249" s="155"/>
      <c r="D249" s="308" t="s">
        <v>88</v>
      </c>
      <c r="E249" s="308"/>
      <c r="F249" s="308"/>
      <c r="G249" s="241" t="s">
        <v>89</v>
      </c>
      <c r="H249" s="233"/>
      <c r="I249" s="234"/>
      <c r="J249" s="234"/>
      <c r="K249" s="234"/>
      <c r="L249" s="234"/>
      <c r="M249" s="234"/>
      <c r="N249" s="234"/>
      <c r="O249" s="234"/>
    </row>
    <row r="250" spans="1:15" ht="15.75" x14ac:dyDescent="0.25">
      <c r="A250" s="305"/>
      <c r="B250" s="305"/>
      <c r="C250" s="305"/>
      <c r="D250" s="242" t="s">
        <v>64</v>
      </c>
      <c r="E250" s="242" t="s">
        <v>65</v>
      </c>
      <c r="F250" s="177" t="s">
        <v>98</v>
      </c>
      <c r="G250" s="300"/>
      <c r="H250" s="300"/>
      <c r="I250" s="300"/>
      <c r="J250" s="300"/>
      <c r="K250" s="300"/>
      <c r="L250" s="300"/>
      <c r="M250" s="300"/>
      <c r="N250" s="300"/>
      <c r="O250" s="301"/>
    </row>
    <row r="251" spans="1:15" ht="15.75" x14ac:dyDescent="0.25">
      <c r="A251" s="305"/>
      <c r="B251" s="305"/>
      <c r="C251" s="305"/>
      <c r="D251" s="239">
        <v>3</v>
      </c>
      <c r="E251" s="239">
        <v>236</v>
      </c>
      <c r="F251" s="239">
        <v>1</v>
      </c>
      <c r="G251" s="253">
        <v>44228</v>
      </c>
      <c r="H251" s="239">
        <v>0</v>
      </c>
      <c r="I251" s="236">
        <v>0</v>
      </c>
      <c r="J251" s="236">
        <v>0</v>
      </c>
      <c r="K251" s="236">
        <v>0</v>
      </c>
      <c r="L251" s="236">
        <v>236</v>
      </c>
      <c r="M251" s="236">
        <v>1</v>
      </c>
      <c r="N251" s="236">
        <f>L251-M251</f>
        <v>235</v>
      </c>
      <c r="O251" s="243">
        <v>0</v>
      </c>
    </row>
    <row r="252" spans="1:15" ht="15.75" x14ac:dyDescent="0.25">
      <c r="A252" s="302"/>
      <c r="B252" s="303"/>
      <c r="C252" s="303"/>
      <c r="D252" s="303"/>
      <c r="E252" s="303"/>
      <c r="F252" s="303"/>
      <c r="G252" s="303"/>
      <c r="H252" s="303"/>
      <c r="I252" s="303"/>
      <c r="J252" s="303"/>
      <c r="K252" s="303"/>
      <c r="L252" s="303"/>
      <c r="M252" s="303"/>
      <c r="N252" s="303"/>
      <c r="O252" s="304"/>
    </row>
    <row r="253" spans="1:15" ht="15.75" x14ac:dyDescent="0.25">
      <c r="A253" s="154" t="s">
        <v>83</v>
      </c>
      <c r="B253" s="174"/>
      <c r="C253" s="154"/>
      <c r="D253" s="299" t="s">
        <v>84</v>
      </c>
      <c r="E253" s="299"/>
      <c r="F253" s="299"/>
      <c r="G253" s="237" t="s">
        <v>85</v>
      </c>
      <c r="H253" s="154" t="s">
        <v>8</v>
      </c>
      <c r="I253" s="175" t="s">
        <v>86</v>
      </c>
      <c r="J253" s="175" t="s">
        <v>66</v>
      </c>
      <c r="K253" s="175" t="s">
        <v>67</v>
      </c>
      <c r="L253" s="175" t="s">
        <v>87</v>
      </c>
      <c r="M253" s="175" t="s">
        <v>106</v>
      </c>
      <c r="N253" s="175" t="s">
        <v>107</v>
      </c>
      <c r="O253" s="175" t="s">
        <v>68</v>
      </c>
    </row>
    <row r="254" spans="1:15" ht="15.75" x14ac:dyDescent="0.25">
      <c r="A254" s="305">
        <v>44227</v>
      </c>
      <c r="B254" s="176" t="s">
        <v>96</v>
      </c>
      <c r="C254" s="242" t="s">
        <v>97</v>
      </c>
      <c r="D254" s="242" t="s">
        <v>64</v>
      </c>
      <c r="E254" s="242" t="s">
        <v>65</v>
      </c>
      <c r="F254" s="177" t="s">
        <v>98</v>
      </c>
      <c r="G254" s="300"/>
      <c r="H254" s="300"/>
      <c r="I254" s="300"/>
      <c r="J254" s="300"/>
      <c r="K254" s="300"/>
      <c r="L254" s="300"/>
      <c r="M254" s="300"/>
      <c r="N254" s="300"/>
      <c r="O254" s="301"/>
    </row>
    <row r="255" spans="1:15" ht="15.75" x14ac:dyDescent="0.25">
      <c r="A255" s="305"/>
      <c r="B255" s="319">
        <v>50</v>
      </c>
      <c r="C255" s="309">
        <v>4</v>
      </c>
      <c r="D255" s="309">
        <v>2</v>
      </c>
      <c r="E255" s="309">
        <v>600</v>
      </c>
      <c r="F255" s="309">
        <v>4</v>
      </c>
      <c r="G255" s="358">
        <v>44228</v>
      </c>
      <c r="H255" s="309">
        <v>0</v>
      </c>
      <c r="I255" s="313">
        <v>0</v>
      </c>
      <c r="J255" s="313">
        <v>0</v>
      </c>
      <c r="K255" s="313">
        <v>0</v>
      </c>
      <c r="L255" s="313">
        <v>623</v>
      </c>
      <c r="M255" s="313">
        <v>4</v>
      </c>
      <c r="N255" s="313">
        <f>L255-M255</f>
        <v>619</v>
      </c>
      <c r="O255" s="234"/>
    </row>
    <row r="256" spans="1:15" ht="15.75" x14ac:dyDescent="0.25">
      <c r="A256" s="305"/>
      <c r="B256" s="320"/>
      <c r="C256" s="310"/>
      <c r="D256" s="310"/>
      <c r="E256" s="310"/>
      <c r="F256" s="310"/>
      <c r="G256" s="359"/>
      <c r="H256" s="310"/>
      <c r="I256" s="314"/>
      <c r="J256" s="314"/>
      <c r="K256" s="314"/>
      <c r="L256" s="314"/>
      <c r="M256" s="314"/>
      <c r="N256" s="314"/>
      <c r="O256" s="234"/>
    </row>
    <row r="257" spans="1:15" ht="15.75" x14ac:dyDescent="0.25">
      <c r="A257" s="305"/>
      <c r="B257" s="322"/>
      <c r="C257" s="323"/>
      <c r="D257" s="323"/>
      <c r="E257" s="323"/>
      <c r="F257" s="323"/>
      <c r="G257" s="360"/>
      <c r="H257" s="323"/>
      <c r="I257" s="318"/>
      <c r="J257" s="318"/>
      <c r="K257" s="318"/>
      <c r="L257" s="318"/>
      <c r="M257" s="318"/>
      <c r="N257" s="318"/>
      <c r="O257" s="243">
        <v>0</v>
      </c>
    </row>
    <row r="258" spans="1:15" ht="15.75" x14ac:dyDescent="0.25">
      <c r="A258" s="305"/>
      <c r="B258" s="245"/>
      <c r="C258" s="155"/>
      <c r="D258" s="308" t="s">
        <v>88</v>
      </c>
      <c r="E258" s="308"/>
      <c r="F258" s="308"/>
      <c r="G258" s="241" t="s">
        <v>89</v>
      </c>
      <c r="H258" s="233"/>
      <c r="I258" s="234"/>
      <c r="J258" s="234"/>
      <c r="K258" s="234"/>
      <c r="L258" s="234"/>
      <c r="M258" s="234"/>
      <c r="N258" s="234"/>
      <c r="O258" s="234"/>
    </row>
    <row r="259" spans="1:15" ht="15.75" x14ac:dyDescent="0.25">
      <c r="A259" s="305"/>
      <c r="B259" s="305"/>
      <c r="C259" s="305"/>
      <c r="D259" s="242" t="s">
        <v>64</v>
      </c>
      <c r="E259" s="242" t="s">
        <v>65</v>
      </c>
      <c r="F259" s="177" t="s">
        <v>98</v>
      </c>
      <c r="G259" s="300"/>
      <c r="H259" s="300"/>
      <c r="I259" s="300"/>
      <c r="J259" s="300"/>
      <c r="K259" s="300"/>
      <c r="L259" s="300"/>
      <c r="M259" s="300"/>
      <c r="N259" s="300"/>
      <c r="O259" s="301"/>
    </row>
    <row r="260" spans="1:15" ht="15.75" x14ac:dyDescent="0.25">
      <c r="A260" s="305"/>
      <c r="B260" s="305"/>
      <c r="C260" s="305"/>
      <c r="D260" s="239">
        <v>7</v>
      </c>
      <c r="E260" s="239">
        <v>143</v>
      </c>
      <c r="F260" s="239">
        <v>2</v>
      </c>
      <c r="G260" s="253">
        <v>44228</v>
      </c>
      <c r="H260" s="233">
        <v>0</v>
      </c>
      <c r="I260" s="236">
        <v>0</v>
      </c>
      <c r="J260" s="236">
        <v>0</v>
      </c>
      <c r="K260" s="236">
        <v>0</v>
      </c>
      <c r="L260" s="236">
        <v>143</v>
      </c>
      <c r="M260" s="236">
        <v>2</v>
      </c>
      <c r="N260" s="236">
        <f>L260-M260</f>
        <v>141</v>
      </c>
      <c r="O260" s="243">
        <v>0</v>
      </c>
    </row>
    <row r="261" spans="1:15" ht="15.75" x14ac:dyDescent="0.25">
      <c r="A261" s="306" t="s">
        <v>220</v>
      </c>
      <c r="B261" s="306"/>
      <c r="C261" s="306"/>
      <c r="D261" s="306"/>
      <c r="E261" s="306"/>
      <c r="F261" s="306"/>
      <c r="G261" s="306"/>
      <c r="H261" s="254"/>
      <c r="I261" s="160">
        <f>I92+I96+I97+I105+I106+I143+I148+I151+I160+I178+I218+I225</f>
        <v>5603.25</v>
      </c>
      <c r="J261" s="243" t="s">
        <v>5</v>
      </c>
      <c r="K261" s="243"/>
      <c r="L261" s="243">
        <f>L211+L214+L218+L221+L225+L228+L232+L235+L239+L244+L248+L251+L255+L260</f>
        <v>10070.5</v>
      </c>
      <c r="M261" s="243">
        <f>M211+M214+M218+M221+M225+M228+M232+M235+M239+M244+M248+M251+M255+M260</f>
        <v>72</v>
      </c>
      <c r="N261" s="243">
        <f>N211+N214+N218+N221+N225+N228+N232+N235+N239+N244+N248+N251+N255+N260</f>
        <v>9998.5</v>
      </c>
      <c r="O261" s="160">
        <f>O211+O214+O218+O221+O225+O228+O232+O235+O241</f>
        <v>6767</v>
      </c>
    </row>
    <row r="262" spans="1:15" ht="15.75" x14ac:dyDescent="0.25">
      <c r="A262" s="300"/>
      <c r="B262" s="300"/>
      <c r="C262" s="300"/>
      <c r="D262" s="300"/>
      <c r="E262" s="300"/>
      <c r="F262" s="300"/>
      <c r="G262" s="300"/>
      <c r="H262" s="300"/>
      <c r="I262" s="300"/>
      <c r="J262" s="300"/>
      <c r="K262" s="300"/>
      <c r="L262" s="300"/>
      <c r="M262" s="300"/>
      <c r="N262" s="300"/>
      <c r="O262" s="300"/>
    </row>
    <row r="263" spans="1:15" ht="15.75" x14ac:dyDescent="0.25">
      <c r="A263" s="235"/>
      <c r="B263" s="346" t="s">
        <v>69</v>
      </c>
      <c r="C263" s="347"/>
      <c r="D263" s="347"/>
      <c r="E263" s="347"/>
      <c r="F263" s="347"/>
      <c r="G263" s="347"/>
      <c r="H263" s="347"/>
      <c r="I263" s="347"/>
      <c r="J263" s="347"/>
      <c r="K263" s="348"/>
      <c r="L263" s="199">
        <f>L21+L83+L144+L207+L261</f>
        <v>41788</v>
      </c>
      <c r="M263" s="199">
        <f>M21+M83+M144+M207+M261</f>
        <v>226</v>
      </c>
      <c r="N263" s="200">
        <f>N21+N83+N144+N207+N261</f>
        <v>41165.5</v>
      </c>
      <c r="O263" s="200">
        <f>O21+O83+O144+O207+O261</f>
        <v>34689</v>
      </c>
    </row>
    <row r="264" spans="1:15" ht="15.75" x14ac:dyDescent="0.25">
      <c r="A264" s="349" t="s">
        <v>70</v>
      </c>
      <c r="B264" s="350"/>
      <c r="C264" s="350"/>
      <c r="D264" s="350"/>
      <c r="E264" s="350"/>
      <c r="F264" s="350"/>
      <c r="G264" s="350"/>
      <c r="H264" s="350"/>
      <c r="I264" s="350"/>
      <c r="J264" s="350"/>
      <c r="K264" s="350"/>
      <c r="L264" s="350"/>
      <c r="M264" s="350"/>
      <c r="N264" s="350"/>
      <c r="O264" s="351"/>
    </row>
    <row r="265" spans="1:15" ht="15.75" x14ac:dyDescent="0.25">
      <c r="A265" s="352" t="s">
        <v>72</v>
      </c>
      <c r="B265" s="353"/>
      <c r="C265" s="353"/>
      <c r="D265" s="353"/>
      <c r="E265" s="353"/>
      <c r="F265" s="353"/>
      <c r="G265" s="353"/>
      <c r="H265" s="353"/>
      <c r="I265" s="353"/>
      <c r="J265" s="353"/>
      <c r="K265" s="353"/>
      <c r="L265" s="353"/>
      <c r="M265" s="353"/>
      <c r="N265" s="353"/>
      <c r="O265" s="354"/>
    </row>
    <row r="266" spans="1:15" ht="15.75" x14ac:dyDescent="0.25">
      <c r="A266" s="355" t="s">
        <v>129</v>
      </c>
      <c r="B266" s="356"/>
      <c r="C266" s="356"/>
      <c r="D266" s="356"/>
      <c r="E266" s="356"/>
      <c r="F266" s="356"/>
      <c r="G266" s="356"/>
      <c r="H266" s="356"/>
      <c r="I266" s="356"/>
      <c r="J266" s="356"/>
      <c r="K266" s="356"/>
      <c r="L266" s="356"/>
      <c r="M266" s="356"/>
      <c r="N266" s="356"/>
      <c r="O266" s="357"/>
    </row>
    <row r="267" spans="1:15" ht="15.75" x14ac:dyDescent="0.25">
      <c r="A267" s="355" t="s">
        <v>130</v>
      </c>
      <c r="B267" s="356"/>
      <c r="C267" s="356"/>
      <c r="D267" s="356"/>
      <c r="E267" s="356"/>
      <c r="F267" s="356"/>
      <c r="G267" s="356"/>
      <c r="H267" s="356"/>
      <c r="I267" s="356"/>
      <c r="J267" s="356"/>
      <c r="K267" s="356"/>
      <c r="L267" s="356"/>
      <c r="M267" s="356"/>
      <c r="N267" s="356"/>
      <c r="O267" s="357"/>
    </row>
  </sheetData>
  <mergeCells count="470">
    <mergeCell ref="A261:G261"/>
    <mergeCell ref="A262:O262"/>
    <mergeCell ref="B263:K263"/>
    <mergeCell ref="A264:O264"/>
    <mergeCell ref="A265:O265"/>
    <mergeCell ref="A266:O266"/>
    <mergeCell ref="A267:O267"/>
    <mergeCell ref="A254:A260"/>
    <mergeCell ref="G254:O254"/>
    <mergeCell ref="B255:B257"/>
    <mergeCell ref="C255:C257"/>
    <mergeCell ref="D255:D257"/>
    <mergeCell ref="E255:E257"/>
    <mergeCell ref="F255:F257"/>
    <mergeCell ref="G255:G257"/>
    <mergeCell ref="H255:H257"/>
    <mergeCell ref="I255:I257"/>
    <mergeCell ref="J255:J257"/>
    <mergeCell ref="K255:K257"/>
    <mergeCell ref="L255:L257"/>
    <mergeCell ref="M255:M257"/>
    <mergeCell ref="N255:N257"/>
    <mergeCell ref="D258:F258"/>
    <mergeCell ref="B259:C260"/>
    <mergeCell ref="G259:O259"/>
    <mergeCell ref="G243:O243"/>
    <mergeCell ref="D246:F246"/>
    <mergeCell ref="A247:A251"/>
    <mergeCell ref="G247:O247"/>
    <mergeCell ref="D249:F249"/>
    <mergeCell ref="B250:C251"/>
    <mergeCell ref="G250:O250"/>
    <mergeCell ref="A252:O252"/>
    <mergeCell ref="D253:F253"/>
    <mergeCell ref="A245:O245"/>
    <mergeCell ref="D219:F219"/>
    <mergeCell ref="B220:C221"/>
    <mergeCell ref="G220:O220"/>
    <mergeCell ref="D233:F233"/>
    <mergeCell ref="B234:C235"/>
    <mergeCell ref="D237:F237"/>
    <mergeCell ref="A238:A244"/>
    <mergeCell ref="G238:O238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D242:F242"/>
    <mergeCell ref="B243:C244"/>
    <mergeCell ref="N181:N183"/>
    <mergeCell ref="B169:B171"/>
    <mergeCell ref="A184:O184"/>
    <mergeCell ref="A186:A192"/>
    <mergeCell ref="D188:F188"/>
    <mergeCell ref="B189:C192"/>
    <mergeCell ref="G189:O189"/>
    <mergeCell ref="D190:D192"/>
    <mergeCell ref="E190:E192"/>
    <mergeCell ref="F190:F192"/>
    <mergeCell ref="G190:G192"/>
    <mergeCell ref="H190:H192"/>
    <mergeCell ref="I190:I192"/>
    <mergeCell ref="J190:J192"/>
    <mergeCell ref="K190:K192"/>
    <mergeCell ref="L190:L192"/>
    <mergeCell ref="M190:M192"/>
    <mergeCell ref="N190:N192"/>
    <mergeCell ref="E181:E183"/>
    <mergeCell ref="F181:F183"/>
    <mergeCell ref="G181:G183"/>
    <mergeCell ref="H181:H183"/>
    <mergeCell ref="I181:I183"/>
    <mergeCell ref="J181:J183"/>
    <mergeCell ref="M155:M160"/>
    <mergeCell ref="N155:N160"/>
    <mergeCell ref="B162:C165"/>
    <mergeCell ref="K169:K171"/>
    <mergeCell ref="L169:L171"/>
    <mergeCell ref="M169:M171"/>
    <mergeCell ref="N169:N171"/>
    <mergeCell ref="B173:C174"/>
    <mergeCell ref="A175:O175"/>
    <mergeCell ref="D155:D160"/>
    <mergeCell ref="E155:E160"/>
    <mergeCell ref="F155:F160"/>
    <mergeCell ref="G155:G159"/>
    <mergeCell ref="H155:H159"/>
    <mergeCell ref="I155:I159"/>
    <mergeCell ref="J155:J160"/>
    <mergeCell ref="K155:K160"/>
    <mergeCell ref="L155:L160"/>
    <mergeCell ref="D172:F172"/>
    <mergeCell ref="A166:O166"/>
    <mergeCell ref="D167:F167"/>
    <mergeCell ref="M138:M140"/>
    <mergeCell ref="N138:N140"/>
    <mergeCell ref="B142:C143"/>
    <mergeCell ref="D163:D165"/>
    <mergeCell ref="E163:E165"/>
    <mergeCell ref="F163:F165"/>
    <mergeCell ref="G163:G165"/>
    <mergeCell ref="H163:H165"/>
    <mergeCell ref="I163:I165"/>
    <mergeCell ref="J163:J165"/>
    <mergeCell ref="K163:K165"/>
    <mergeCell ref="A144:G144"/>
    <mergeCell ref="H144:K144"/>
    <mergeCell ref="A145:O145"/>
    <mergeCell ref="D146:F146"/>
    <mergeCell ref="A147:A151"/>
    <mergeCell ref="G147:O147"/>
    <mergeCell ref="D149:F149"/>
    <mergeCell ref="B150:C151"/>
    <mergeCell ref="G150:O150"/>
    <mergeCell ref="A152:O152"/>
    <mergeCell ref="A154:A165"/>
    <mergeCell ref="B155:B160"/>
    <mergeCell ref="C155:C160"/>
    <mergeCell ref="A121:A125"/>
    <mergeCell ref="D123:F123"/>
    <mergeCell ref="B124:C125"/>
    <mergeCell ref="G124:O124"/>
    <mergeCell ref="A126:O126"/>
    <mergeCell ref="A128:A134"/>
    <mergeCell ref="D130:F130"/>
    <mergeCell ref="B131:C134"/>
    <mergeCell ref="G131:O131"/>
    <mergeCell ref="D132:D134"/>
    <mergeCell ref="E132:E134"/>
    <mergeCell ref="F132:F134"/>
    <mergeCell ref="G132:G134"/>
    <mergeCell ref="H132:H134"/>
    <mergeCell ref="I132:I134"/>
    <mergeCell ref="J132:J134"/>
    <mergeCell ref="K132:K134"/>
    <mergeCell ref="L132:L134"/>
    <mergeCell ref="M132:M134"/>
    <mergeCell ref="N132:N134"/>
    <mergeCell ref="N109:N111"/>
    <mergeCell ref="A112:O112"/>
    <mergeCell ref="D113:F113"/>
    <mergeCell ref="A114:A118"/>
    <mergeCell ref="G114:O114"/>
    <mergeCell ref="D116:F116"/>
    <mergeCell ref="B117:C118"/>
    <mergeCell ref="G117:O117"/>
    <mergeCell ref="A119:O119"/>
    <mergeCell ref="E109:E111"/>
    <mergeCell ref="F109:F111"/>
    <mergeCell ref="G109:G111"/>
    <mergeCell ref="H109:H111"/>
    <mergeCell ref="I109:I111"/>
    <mergeCell ref="J109:J111"/>
    <mergeCell ref="K109:K111"/>
    <mergeCell ref="L109:L111"/>
    <mergeCell ref="M109:M111"/>
    <mergeCell ref="B98:C98"/>
    <mergeCell ref="D98:F98"/>
    <mergeCell ref="B99:C100"/>
    <mergeCell ref="G99:O99"/>
    <mergeCell ref="A101:O101"/>
    <mergeCell ref="D102:F102"/>
    <mergeCell ref="A103:A109"/>
    <mergeCell ref="G103:O103"/>
    <mergeCell ref="B104:B106"/>
    <mergeCell ref="C104:C106"/>
    <mergeCell ref="D104:D106"/>
    <mergeCell ref="E104:E106"/>
    <mergeCell ref="F104:F106"/>
    <mergeCell ref="J104:J106"/>
    <mergeCell ref="K104:K106"/>
    <mergeCell ref="L104:L106"/>
    <mergeCell ref="M104:M106"/>
    <mergeCell ref="N104:N106"/>
    <mergeCell ref="O104:O106"/>
    <mergeCell ref="G105:G106"/>
    <mergeCell ref="D107:F107"/>
    <mergeCell ref="B108:C111"/>
    <mergeCell ref="G108:O108"/>
    <mergeCell ref="D109:D111"/>
    <mergeCell ref="E96:E97"/>
    <mergeCell ref="F96:F97"/>
    <mergeCell ref="G96:G97"/>
    <mergeCell ref="J96:J97"/>
    <mergeCell ref="K96:K97"/>
    <mergeCell ref="L96:L97"/>
    <mergeCell ref="M96:M97"/>
    <mergeCell ref="N96:N97"/>
    <mergeCell ref="O96:O97"/>
    <mergeCell ref="A83:G83"/>
    <mergeCell ref="H83:K83"/>
    <mergeCell ref="A84:O84"/>
    <mergeCell ref="D85:F85"/>
    <mergeCell ref="A86:A92"/>
    <mergeCell ref="G86:O86"/>
    <mergeCell ref="B87:B89"/>
    <mergeCell ref="C87:C89"/>
    <mergeCell ref="D87:D89"/>
    <mergeCell ref="E87:E89"/>
    <mergeCell ref="F87:F89"/>
    <mergeCell ref="G87:G89"/>
    <mergeCell ref="H87:H89"/>
    <mergeCell ref="I87:I89"/>
    <mergeCell ref="J87:J89"/>
    <mergeCell ref="K87:K89"/>
    <mergeCell ref="L87:L89"/>
    <mergeCell ref="M87:M89"/>
    <mergeCell ref="N87:N89"/>
    <mergeCell ref="D90:F90"/>
    <mergeCell ref="B91:C92"/>
    <mergeCell ref="G91:O91"/>
    <mergeCell ref="D71:F71"/>
    <mergeCell ref="B72:C73"/>
    <mergeCell ref="G72:O72"/>
    <mergeCell ref="A74:O74"/>
    <mergeCell ref="D75:F75"/>
    <mergeCell ref="A76:A82"/>
    <mergeCell ref="G76:O76"/>
    <mergeCell ref="D78:F78"/>
    <mergeCell ref="B79:C82"/>
    <mergeCell ref="G79:O79"/>
    <mergeCell ref="D80:D82"/>
    <mergeCell ref="E80:E82"/>
    <mergeCell ref="F80:F82"/>
    <mergeCell ref="G80:G82"/>
    <mergeCell ref="H80:H82"/>
    <mergeCell ref="I80:I82"/>
    <mergeCell ref="J80:J82"/>
    <mergeCell ref="K80:K82"/>
    <mergeCell ref="L80:L82"/>
    <mergeCell ref="M80:M82"/>
    <mergeCell ref="N80:N82"/>
    <mergeCell ref="A56:O56"/>
    <mergeCell ref="D57:F57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H41:H43"/>
    <mergeCell ref="I41:I43"/>
    <mergeCell ref="A49:O49"/>
    <mergeCell ref="D50:F50"/>
    <mergeCell ref="A51:A55"/>
    <mergeCell ref="G51:O51"/>
    <mergeCell ref="D53:F53"/>
    <mergeCell ref="B54:C55"/>
    <mergeCell ref="G54:O54"/>
    <mergeCell ref="J32:J34"/>
    <mergeCell ref="K32:K34"/>
    <mergeCell ref="L41:L43"/>
    <mergeCell ref="M41:M43"/>
    <mergeCell ref="N41:N43"/>
    <mergeCell ref="D44:F44"/>
    <mergeCell ref="B45:C48"/>
    <mergeCell ref="G45:O45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C41:C43"/>
    <mergeCell ref="D41:D43"/>
    <mergeCell ref="E41:E43"/>
    <mergeCell ref="F41:F43"/>
    <mergeCell ref="G41:G43"/>
    <mergeCell ref="A14:O14"/>
    <mergeCell ref="D15:F15"/>
    <mergeCell ref="A16:A20"/>
    <mergeCell ref="G16:O16"/>
    <mergeCell ref="B19:C20"/>
    <mergeCell ref="A21:G21"/>
    <mergeCell ref="H21:K21"/>
    <mergeCell ref="A22:O22"/>
    <mergeCell ref="D23:F23"/>
    <mergeCell ref="A5:O5"/>
    <mergeCell ref="D6:F6"/>
    <mergeCell ref="A7:A13"/>
    <mergeCell ref="G7:O7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D11:F11"/>
    <mergeCell ref="B12:C13"/>
    <mergeCell ref="G12:O12"/>
    <mergeCell ref="A1:O1"/>
    <mergeCell ref="A2:O2"/>
    <mergeCell ref="A3:G3"/>
    <mergeCell ref="H3:O3"/>
    <mergeCell ref="A4:O4"/>
    <mergeCell ref="D18:F18"/>
    <mergeCell ref="G19:O19"/>
    <mergeCell ref="G154:O154"/>
    <mergeCell ref="D127:F127"/>
    <mergeCell ref="G128:O128"/>
    <mergeCell ref="D153:F153"/>
    <mergeCell ref="A24:A28"/>
    <mergeCell ref="G24:O24"/>
    <mergeCell ref="D26:F26"/>
    <mergeCell ref="B27:C28"/>
    <mergeCell ref="G27:O27"/>
    <mergeCell ref="A29:O29"/>
    <mergeCell ref="D30:F30"/>
    <mergeCell ref="G31:O31"/>
    <mergeCell ref="B32:B34"/>
    <mergeCell ref="C32:C34"/>
    <mergeCell ref="D32:D34"/>
    <mergeCell ref="E32:E34"/>
    <mergeCell ref="F32:F34"/>
    <mergeCell ref="D60:F60"/>
    <mergeCell ref="G61:O61"/>
    <mergeCell ref="A58:A64"/>
    <mergeCell ref="G58:O58"/>
    <mergeCell ref="B61:C64"/>
    <mergeCell ref="D62:D64"/>
    <mergeCell ref="E62:E64"/>
    <mergeCell ref="L32:L34"/>
    <mergeCell ref="M32:M34"/>
    <mergeCell ref="N32:N34"/>
    <mergeCell ref="D35:F35"/>
    <mergeCell ref="B36:C37"/>
    <mergeCell ref="G36:O36"/>
    <mergeCell ref="A38:O38"/>
    <mergeCell ref="D39:F39"/>
    <mergeCell ref="A40:A48"/>
    <mergeCell ref="G40:O40"/>
    <mergeCell ref="B41:B43"/>
    <mergeCell ref="J41:J43"/>
    <mergeCell ref="K41:K43"/>
    <mergeCell ref="G32:G34"/>
    <mergeCell ref="H32:H34"/>
    <mergeCell ref="A31:A37"/>
    <mergeCell ref="I32:I34"/>
    <mergeCell ref="A65:O65"/>
    <mergeCell ref="D66:F66"/>
    <mergeCell ref="A67:A73"/>
    <mergeCell ref="G67:O67"/>
    <mergeCell ref="B68:B70"/>
    <mergeCell ref="A93:O93"/>
    <mergeCell ref="D94:F94"/>
    <mergeCell ref="G95:O95"/>
    <mergeCell ref="A95:A100"/>
    <mergeCell ref="B96:B97"/>
    <mergeCell ref="C96:C97"/>
    <mergeCell ref="D96:D97"/>
    <mergeCell ref="C68:C70"/>
    <mergeCell ref="D68:D70"/>
    <mergeCell ref="E68:E70"/>
    <mergeCell ref="F68:F70"/>
    <mergeCell ref="G68:G70"/>
    <mergeCell ref="H68:H70"/>
    <mergeCell ref="I68:I70"/>
    <mergeCell ref="J68:J70"/>
    <mergeCell ref="K68:K70"/>
    <mergeCell ref="L68:L70"/>
    <mergeCell ref="M68:M70"/>
    <mergeCell ref="N68:N70"/>
    <mergeCell ref="D120:F120"/>
    <mergeCell ref="G121:O121"/>
    <mergeCell ref="D136:F136"/>
    <mergeCell ref="G137:O137"/>
    <mergeCell ref="D141:F141"/>
    <mergeCell ref="G142:O142"/>
    <mergeCell ref="D161:F161"/>
    <mergeCell ref="G162:O162"/>
    <mergeCell ref="L163:L165"/>
    <mergeCell ref="M163:M165"/>
    <mergeCell ref="N163:N165"/>
    <mergeCell ref="A135:O135"/>
    <mergeCell ref="A137:A143"/>
    <mergeCell ref="B138:B140"/>
    <mergeCell ref="C138:C140"/>
    <mergeCell ref="D138:D140"/>
    <mergeCell ref="E138:E140"/>
    <mergeCell ref="F138:F140"/>
    <mergeCell ref="G138:G140"/>
    <mergeCell ref="H138:H140"/>
    <mergeCell ref="I138:I140"/>
    <mergeCell ref="J138:J140"/>
    <mergeCell ref="K138:K140"/>
    <mergeCell ref="L138:L140"/>
    <mergeCell ref="A168:A174"/>
    <mergeCell ref="G168:O168"/>
    <mergeCell ref="D185:F185"/>
    <mergeCell ref="G186:O186"/>
    <mergeCell ref="G173:O173"/>
    <mergeCell ref="D194:F194"/>
    <mergeCell ref="C169:C171"/>
    <mergeCell ref="D169:D171"/>
    <mergeCell ref="E169:E171"/>
    <mergeCell ref="F169:F171"/>
    <mergeCell ref="G169:G171"/>
    <mergeCell ref="H169:H171"/>
    <mergeCell ref="I169:I171"/>
    <mergeCell ref="J169:J171"/>
    <mergeCell ref="D176:F176"/>
    <mergeCell ref="A177:A183"/>
    <mergeCell ref="G177:O177"/>
    <mergeCell ref="D179:F179"/>
    <mergeCell ref="B180:C183"/>
    <mergeCell ref="G180:O180"/>
    <mergeCell ref="D181:D183"/>
    <mergeCell ref="K181:K183"/>
    <mergeCell ref="L181:L183"/>
    <mergeCell ref="M181:M183"/>
    <mergeCell ref="A195:A199"/>
    <mergeCell ref="G195:O195"/>
    <mergeCell ref="D197:F197"/>
    <mergeCell ref="B198:C199"/>
    <mergeCell ref="G198:O198"/>
    <mergeCell ref="A200:O200"/>
    <mergeCell ref="D201:F201"/>
    <mergeCell ref="A202:A206"/>
    <mergeCell ref="G202:O202"/>
    <mergeCell ref="D204:F204"/>
    <mergeCell ref="B205:C206"/>
    <mergeCell ref="G205:O205"/>
    <mergeCell ref="D230:F230"/>
    <mergeCell ref="G231:O231"/>
    <mergeCell ref="G234:O234"/>
    <mergeCell ref="G227:O227"/>
    <mergeCell ref="A229:O229"/>
    <mergeCell ref="A231:A235"/>
    <mergeCell ref="A207:G207"/>
    <mergeCell ref="H207:K207"/>
    <mergeCell ref="A208:O208"/>
    <mergeCell ref="D209:F209"/>
    <mergeCell ref="A210:A214"/>
    <mergeCell ref="D223:F223"/>
    <mergeCell ref="G224:O224"/>
    <mergeCell ref="A222:O222"/>
    <mergeCell ref="A224:A228"/>
    <mergeCell ref="D226:F226"/>
    <mergeCell ref="B227:C228"/>
    <mergeCell ref="G210:O210"/>
    <mergeCell ref="D212:F212"/>
    <mergeCell ref="B213:C214"/>
    <mergeCell ref="G213:O213"/>
    <mergeCell ref="D216:F216"/>
    <mergeCell ref="A217:A221"/>
    <mergeCell ref="G217:O217"/>
  </mergeCells>
  <pageMargins left="0.511811024" right="0.511811024" top="0.78740157499999996" bottom="0.78740157499999996" header="0.31496062000000002" footer="0.31496062000000002"/>
  <pageSetup paperSize="9" scale="5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16" workbookViewId="0">
      <selection sqref="A1:H5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54" customWidth="1"/>
    <col min="5" max="5" width="20.5703125" style="75" customWidth="1"/>
    <col min="6" max="6" width="17.85546875" customWidth="1"/>
    <col min="7" max="7" width="17.140625" style="139" customWidth="1"/>
    <col min="8" max="8" width="18" style="56" customWidth="1"/>
  </cols>
  <sheetData>
    <row r="1" spans="1:8" ht="15" customHeight="1" x14ac:dyDescent="0.25">
      <c r="A1" s="401" t="s">
        <v>56</v>
      </c>
      <c r="B1" s="402"/>
      <c r="C1" s="402"/>
      <c r="D1" s="402"/>
      <c r="E1" s="402"/>
      <c r="F1" s="402"/>
      <c r="G1" s="402"/>
      <c r="H1" s="403"/>
    </row>
    <row r="2" spans="1:8" ht="15" customHeight="1" x14ac:dyDescent="0.25">
      <c r="A2" s="404"/>
      <c r="B2" s="405"/>
      <c r="C2" s="405"/>
      <c r="D2" s="405"/>
      <c r="E2" s="405"/>
      <c r="F2" s="405"/>
      <c r="G2" s="405"/>
      <c r="H2" s="406"/>
    </row>
    <row r="3" spans="1:8" ht="15" customHeight="1" x14ac:dyDescent="0.25">
      <c r="A3" s="404"/>
      <c r="B3" s="405"/>
      <c r="C3" s="405"/>
      <c r="D3" s="405"/>
      <c r="E3" s="405"/>
      <c r="F3" s="405"/>
      <c r="G3" s="405"/>
      <c r="H3" s="406"/>
    </row>
    <row r="4" spans="1:8" ht="15" customHeight="1" x14ac:dyDescent="0.25">
      <c r="A4" s="404"/>
      <c r="B4" s="405"/>
      <c r="C4" s="405"/>
      <c r="D4" s="405"/>
      <c r="E4" s="405"/>
      <c r="F4" s="405"/>
      <c r="G4" s="405"/>
      <c r="H4" s="406"/>
    </row>
    <row r="5" spans="1:8" ht="37.5" customHeight="1" thickBot="1" x14ac:dyDescent="0.3">
      <c r="A5" s="407"/>
      <c r="B5" s="408"/>
      <c r="C5" s="408"/>
      <c r="D5" s="408"/>
      <c r="E5" s="408"/>
      <c r="F5" s="408"/>
      <c r="G5" s="408"/>
      <c r="H5" s="409"/>
    </row>
    <row r="6" spans="1:8" ht="15" customHeight="1" x14ac:dyDescent="0.25">
      <c r="A6" s="410" t="s">
        <v>185</v>
      </c>
      <c r="B6" s="410"/>
      <c r="C6" s="410"/>
      <c r="D6" s="410"/>
      <c r="E6" s="410"/>
      <c r="F6" s="410"/>
      <c r="G6" s="410"/>
      <c r="H6" s="410"/>
    </row>
    <row r="7" spans="1:8" ht="15" customHeight="1" x14ac:dyDescent="0.25">
      <c r="A7" s="411"/>
      <c r="B7" s="411"/>
      <c r="C7" s="411"/>
      <c r="D7" s="411"/>
      <c r="E7" s="411"/>
      <c r="F7" s="411"/>
      <c r="G7" s="411"/>
      <c r="H7" s="411"/>
    </row>
    <row r="8" spans="1:8" ht="15" customHeight="1" thickBot="1" x14ac:dyDescent="0.3">
      <c r="A8" s="35"/>
      <c r="B8" s="35"/>
      <c r="C8" s="35"/>
      <c r="D8" s="42"/>
      <c r="E8" s="64"/>
      <c r="F8" s="35"/>
      <c r="G8" s="132"/>
      <c r="H8" s="57"/>
    </row>
    <row r="9" spans="1:8" ht="15" customHeight="1" x14ac:dyDescent="0.25">
      <c r="A9" s="109" t="s">
        <v>49</v>
      </c>
      <c r="B9" s="36"/>
      <c r="C9" s="36"/>
      <c r="D9" s="43"/>
      <c r="E9" s="65"/>
      <c r="F9" s="33"/>
      <c r="G9" s="133"/>
      <c r="H9" s="58"/>
    </row>
    <row r="10" spans="1:8" ht="15" customHeight="1" x14ac:dyDescent="0.25">
      <c r="A10" s="110" t="s">
        <v>31</v>
      </c>
      <c r="B10" s="34"/>
      <c r="C10" s="34"/>
      <c r="D10" s="42"/>
      <c r="E10" s="64"/>
      <c r="F10" s="35"/>
      <c r="G10" s="132"/>
      <c r="H10" s="59"/>
    </row>
    <row r="11" spans="1:8" ht="13.5" customHeight="1" x14ac:dyDescent="0.25">
      <c r="A11" s="110" t="s">
        <v>50</v>
      </c>
      <c r="B11" s="34"/>
      <c r="C11" s="34"/>
      <c r="D11" s="42"/>
      <c r="E11" s="64"/>
      <c r="F11" s="35"/>
      <c r="G11" s="132"/>
      <c r="H11" s="60"/>
    </row>
    <row r="12" spans="1:8" x14ac:dyDescent="0.25">
      <c r="A12" s="110" t="s">
        <v>51</v>
      </c>
      <c r="B12" s="34"/>
      <c r="C12" s="34"/>
      <c r="D12" s="42"/>
      <c r="E12" s="64"/>
      <c r="F12" s="35"/>
      <c r="G12" s="132"/>
      <c r="H12" s="60"/>
    </row>
    <row r="13" spans="1:8" ht="16.5" thickBot="1" x14ac:dyDescent="0.3">
      <c r="A13" s="111" t="s">
        <v>34</v>
      </c>
      <c r="B13" s="37"/>
      <c r="C13" s="37"/>
      <c r="D13" s="44"/>
      <c r="E13" s="66"/>
      <c r="F13" s="38"/>
      <c r="G13" s="134"/>
      <c r="H13" s="61"/>
    </row>
    <row r="14" spans="1:8" ht="24" customHeight="1" thickBot="1" x14ac:dyDescent="0.3">
      <c r="A14" s="361" t="s">
        <v>52</v>
      </c>
      <c r="B14" s="362"/>
      <c r="C14" s="362"/>
      <c r="D14" s="362"/>
      <c r="E14" s="362"/>
      <c r="F14" s="362"/>
      <c r="G14" s="362"/>
      <c r="H14" s="362"/>
    </row>
    <row r="15" spans="1:8" ht="15" customHeight="1" x14ac:dyDescent="0.25">
      <c r="A15" s="363" t="s">
        <v>21</v>
      </c>
      <c r="B15" s="365" t="s">
        <v>9</v>
      </c>
      <c r="C15" s="367" t="s">
        <v>22</v>
      </c>
      <c r="D15" s="369" t="s">
        <v>11</v>
      </c>
      <c r="E15" s="371" t="s">
        <v>99</v>
      </c>
      <c r="F15" s="373" t="s">
        <v>13</v>
      </c>
      <c r="G15" s="375" t="s">
        <v>23</v>
      </c>
      <c r="H15" s="377" t="s">
        <v>25</v>
      </c>
    </row>
    <row r="16" spans="1:8" ht="45.75" customHeight="1" x14ac:dyDescent="0.25">
      <c r="A16" s="364"/>
      <c r="B16" s="366"/>
      <c r="C16" s="368"/>
      <c r="D16" s="370"/>
      <c r="E16" s="372"/>
      <c r="F16" s="374"/>
      <c r="G16" s="376"/>
      <c r="H16" s="378"/>
    </row>
    <row r="17" spans="1:8" x14ac:dyDescent="0.25">
      <c r="A17" s="383" t="s">
        <v>201</v>
      </c>
      <c r="B17" s="39" t="s">
        <v>131</v>
      </c>
      <c r="C17" s="39" t="s">
        <v>80</v>
      </c>
      <c r="D17" s="46">
        <v>4985.3900000000003</v>
      </c>
      <c r="E17" s="12">
        <v>44203</v>
      </c>
      <c r="F17" s="25" t="s">
        <v>45</v>
      </c>
      <c r="G17" s="384">
        <v>0.33689999999999998</v>
      </c>
      <c r="H17" s="385">
        <v>0.36980000000000002</v>
      </c>
    </row>
    <row r="18" spans="1:8" x14ac:dyDescent="0.25">
      <c r="A18" s="383"/>
      <c r="B18" s="39" t="s">
        <v>141</v>
      </c>
      <c r="C18" s="39" t="s">
        <v>58</v>
      </c>
      <c r="D18" s="46">
        <v>910.8</v>
      </c>
      <c r="E18" s="12">
        <v>44204</v>
      </c>
      <c r="F18" s="25" t="s">
        <v>40</v>
      </c>
      <c r="G18" s="384"/>
      <c r="H18" s="385"/>
    </row>
    <row r="19" spans="1:8" x14ac:dyDescent="0.25">
      <c r="A19" s="383"/>
      <c r="B19" s="39" t="s">
        <v>41</v>
      </c>
      <c r="C19" s="39" t="s">
        <v>58</v>
      </c>
      <c r="D19" s="46">
        <v>1474</v>
      </c>
      <c r="E19" s="12">
        <v>44204</v>
      </c>
      <c r="F19" s="25" t="s">
        <v>40</v>
      </c>
      <c r="G19" s="384"/>
      <c r="H19" s="385"/>
    </row>
    <row r="20" spans="1:8" x14ac:dyDescent="0.25">
      <c r="A20" s="383"/>
      <c r="B20" s="39" t="s">
        <v>108</v>
      </c>
      <c r="C20" s="39" t="s">
        <v>58</v>
      </c>
      <c r="D20" s="46">
        <v>1283</v>
      </c>
      <c r="E20" s="12">
        <v>44204</v>
      </c>
      <c r="F20" s="25" t="s">
        <v>40</v>
      </c>
      <c r="G20" s="384"/>
      <c r="H20" s="385"/>
    </row>
    <row r="21" spans="1:8" x14ac:dyDescent="0.25">
      <c r="A21" s="383"/>
      <c r="B21" s="39" t="s">
        <v>78</v>
      </c>
      <c r="C21" s="39" t="s">
        <v>58</v>
      </c>
      <c r="D21" s="46">
        <v>1519.2</v>
      </c>
      <c r="E21" s="12">
        <v>44204</v>
      </c>
      <c r="F21" s="25" t="s">
        <v>40</v>
      </c>
      <c r="G21" s="384"/>
      <c r="H21" s="385"/>
    </row>
    <row r="22" spans="1:8" x14ac:dyDescent="0.25">
      <c r="A22" s="383"/>
      <c r="B22" s="39" t="s">
        <v>79</v>
      </c>
      <c r="C22" s="39" t="s">
        <v>58</v>
      </c>
      <c r="D22" s="46">
        <v>1474.8</v>
      </c>
      <c r="E22" s="12">
        <v>44204</v>
      </c>
      <c r="F22" s="25" t="s">
        <v>40</v>
      </c>
      <c r="G22" s="384"/>
      <c r="H22" s="385"/>
    </row>
    <row r="23" spans="1:8" x14ac:dyDescent="0.25">
      <c r="A23" s="383"/>
      <c r="B23" s="39" t="s">
        <v>134</v>
      </c>
      <c r="C23" s="39" t="s">
        <v>58</v>
      </c>
      <c r="D23" s="46">
        <v>852</v>
      </c>
      <c r="E23" s="12">
        <v>44204</v>
      </c>
      <c r="F23" s="25" t="s">
        <v>40</v>
      </c>
      <c r="G23" s="384"/>
      <c r="H23" s="385"/>
    </row>
    <row r="24" spans="1:8" x14ac:dyDescent="0.25">
      <c r="A24" s="383"/>
      <c r="B24" s="39" t="s">
        <v>118</v>
      </c>
      <c r="C24" s="39" t="s">
        <v>58</v>
      </c>
      <c r="D24" s="46">
        <v>1796</v>
      </c>
      <c r="E24" s="12">
        <v>44204</v>
      </c>
      <c r="F24" s="25" t="s">
        <v>40</v>
      </c>
      <c r="G24" s="384"/>
      <c r="H24" s="385"/>
    </row>
    <row r="25" spans="1:8" x14ac:dyDescent="0.25">
      <c r="A25" s="383"/>
      <c r="B25" s="39" t="s">
        <v>135</v>
      </c>
      <c r="C25" s="39" t="s">
        <v>58</v>
      </c>
      <c r="D25" s="46">
        <v>826</v>
      </c>
      <c r="E25" s="12">
        <v>44204</v>
      </c>
      <c r="F25" s="25" t="s">
        <v>40</v>
      </c>
      <c r="G25" s="384"/>
      <c r="H25" s="385"/>
    </row>
    <row r="26" spans="1:8" x14ac:dyDescent="0.25">
      <c r="A26" s="383"/>
      <c r="B26" s="39" t="s">
        <v>122</v>
      </c>
      <c r="C26" s="39" t="s">
        <v>58</v>
      </c>
      <c r="D26" s="46">
        <v>1223.8</v>
      </c>
      <c r="E26" s="12">
        <v>44204</v>
      </c>
      <c r="F26" s="25" t="s">
        <v>40</v>
      </c>
      <c r="G26" s="384"/>
      <c r="H26" s="385"/>
    </row>
    <row r="27" spans="1:8" x14ac:dyDescent="0.25">
      <c r="A27" s="383"/>
      <c r="B27" s="39" t="s">
        <v>42</v>
      </c>
      <c r="C27" s="39" t="s">
        <v>58</v>
      </c>
      <c r="D27" s="46">
        <v>1406</v>
      </c>
      <c r="E27" s="12">
        <v>44204</v>
      </c>
      <c r="F27" s="25" t="s">
        <v>40</v>
      </c>
      <c r="G27" s="384"/>
      <c r="H27" s="385"/>
    </row>
    <row r="28" spans="1:8" x14ac:dyDescent="0.25">
      <c r="A28" s="383"/>
      <c r="B28" s="39" t="s">
        <v>104</v>
      </c>
      <c r="C28" s="39" t="s">
        <v>133</v>
      </c>
      <c r="D28" s="46">
        <v>1217.25</v>
      </c>
      <c r="E28" s="12">
        <v>44204</v>
      </c>
      <c r="F28" s="25" t="s">
        <v>40</v>
      </c>
      <c r="G28" s="384"/>
      <c r="H28" s="385"/>
    </row>
    <row r="29" spans="1:8" x14ac:dyDescent="0.25">
      <c r="A29" s="383"/>
      <c r="B29" s="39" t="s">
        <v>62</v>
      </c>
      <c r="C29" s="39" t="s">
        <v>58</v>
      </c>
      <c r="D29" s="46">
        <v>3958</v>
      </c>
      <c r="E29" s="12">
        <v>44204</v>
      </c>
      <c r="F29" s="25" t="s">
        <v>40</v>
      </c>
      <c r="G29" s="384"/>
      <c r="H29" s="385"/>
    </row>
    <row r="30" spans="1:8" x14ac:dyDescent="0.25">
      <c r="A30" s="383"/>
      <c r="B30" s="39" t="s">
        <v>95</v>
      </c>
      <c r="C30" s="39" t="s">
        <v>133</v>
      </c>
      <c r="D30" s="46">
        <v>503.25</v>
      </c>
      <c r="E30" s="12">
        <v>44204</v>
      </c>
      <c r="F30" s="25" t="s">
        <v>40</v>
      </c>
      <c r="G30" s="384"/>
      <c r="H30" s="385"/>
    </row>
    <row r="31" spans="1:8" x14ac:dyDescent="0.25">
      <c r="A31" s="383"/>
      <c r="B31" s="39" t="s">
        <v>43</v>
      </c>
      <c r="C31" s="39" t="s">
        <v>58</v>
      </c>
      <c r="D31" s="46">
        <v>1408.8</v>
      </c>
      <c r="E31" s="12">
        <v>44204</v>
      </c>
      <c r="F31" s="25" t="s">
        <v>40</v>
      </c>
      <c r="G31" s="384"/>
      <c r="H31" s="385"/>
    </row>
    <row r="32" spans="1:8" x14ac:dyDescent="0.25">
      <c r="A32" s="383"/>
      <c r="B32" s="39" t="s">
        <v>53</v>
      </c>
      <c r="C32" s="39" t="s">
        <v>58</v>
      </c>
      <c r="D32" s="46">
        <v>988.8</v>
      </c>
      <c r="E32" s="12">
        <v>44204</v>
      </c>
      <c r="F32" s="25" t="s">
        <v>40</v>
      </c>
      <c r="G32" s="384"/>
      <c r="H32" s="385"/>
    </row>
    <row r="33" spans="1:8" x14ac:dyDescent="0.25">
      <c r="A33" s="383"/>
      <c r="B33" s="39" t="s">
        <v>123</v>
      </c>
      <c r="C33" s="39" t="s">
        <v>58</v>
      </c>
      <c r="D33" s="46">
        <v>1532</v>
      </c>
      <c r="E33" s="12">
        <v>44204</v>
      </c>
      <c r="F33" s="25" t="s">
        <v>40</v>
      </c>
      <c r="G33" s="384"/>
      <c r="H33" s="385"/>
    </row>
    <row r="34" spans="1:8" x14ac:dyDescent="0.25">
      <c r="A34" s="383"/>
      <c r="B34" s="39" t="s">
        <v>109</v>
      </c>
      <c r="C34" s="39" t="s">
        <v>58</v>
      </c>
      <c r="D34" s="46">
        <v>1290</v>
      </c>
      <c r="E34" s="12">
        <v>44204</v>
      </c>
      <c r="F34" s="25" t="s">
        <v>40</v>
      </c>
      <c r="G34" s="384"/>
      <c r="H34" s="385"/>
    </row>
    <row r="35" spans="1:8" x14ac:dyDescent="0.25">
      <c r="A35" s="383"/>
      <c r="B35" s="39" t="s">
        <v>71</v>
      </c>
      <c r="C35" s="39" t="s">
        <v>58</v>
      </c>
      <c r="D35" s="46">
        <v>1726</v>
      </c>
      <c r="E35" s="12">
        <v>44204</v>
      </c>
      <c r="F35" s="25" t="s">
        <v>40</v>
      </c>
      <c r="G35" s="384"/>
      <c r="H35" s="385"/>
    </row>
    <row r="36" spans="1:8" x14ac:dyDescent="0.25">
      <c r="A36" s="383"/>
      <c r="B36" s="5" t="s">
        <v>81</v>
      </c>
      <c r="C36" s="39" t="s">
        <v>58</v>
      </c>
      <c r="D36" s="46">
        <v>1482</v>
      </c>
      <c r="E36" s="12">
        <v>44204</v>
      </c>
      <c r="F36" s="6" t="s">
        <v>40</v>
      </c>
      <c r="G36" s="384"/>
      <c r="H36" s="385"/>
    </row>
    <row r="37" spans="1:8" x14ac:dyDescent="0.25">
      <c r="A37" s="383"/>
      <c r="B37" s="39" t="s">
        <v>136</v>
      </c>
      <c r="C37" s="39" t="s">
        <v>58</v>
      </c>
      <c r="D37" s="46">
        <v>883.8</v>
      </c>
      <c r="E37" s="12">
        <v>44204</v>
      </c>
      <c r="F37" s="25" t="s">
        <v>40</v>
      </c>
      <c r="G37" s="384"/>
      <c r="H37" s="385"/>
    </row>
    <row r="38" spans="1:8" x14ac:dyDescent="0.25">
      <c r="A38" s="383"/>
      <c r="B38" s="39" t="s">
        <v>164</v>
      </c>
      <c r="C38" s="39" t="s">
        <v>58</v>
      </c>
      <c r="D38" s="46">
        <v>1136.6600000000001</v>
      </c>
      <c r="E38" s="12">
        <v>44204</v>
      </c>
      <c r="F38" s="25" t="s">
        <v>40</v>
      </c>
      <c r="G38" s="384"/>
      <c r="H38" s="385"/>
    </row>
    <row r="39" spans="1:8" x14ac:dyDescent="0.25">
      <c r="A39" s="383"/>
      <c r="B39" s="5" t="s">
        <v>44</v>
      </c>
      <c r="C39" s="39" t="s">
        <v>58</v>
      </c>
      <c r="D39" s="46">
        <v>1499</v>
      </c>
      <c r="E39" s="41">
        <v>44204</v>
      </c>
      <c r="F39" s="5" t="s">
        <v>40</v>
      </c>
      <c r="G39" s="384"/>
      <c r="H39" s="385"/>
    </row>
    <row r="40" spans="1:8" x14ac:dyDescent="0.25">
      <c r="A40" s="383"/>
      <c r="B40" s="39" t="s">
        <v>137</v>
      </c>
      <c r="C40" s="39" t="s">
        <v>58</v>
      </c>
      <c r="D40" s="46">
        <v>826</v>
      </c>
      <c r="E40" s="41">
        <v>44204</v>
      </c>
      <c r="F40" s="39" t="s">
        <v>40</v>
      </c>
      <c r="G40" s="384"/>
      <c r="H40" s="385"/>
    </row>
    <row r="41" spans="1:8" x14ac:dyDescent="0.25">
      <c r="A41" s="383"/>
      <c r="B41" s="39" t="s">
        <v>138</v>
      </c>
      <c r="C41" s="39" t="s">
        <v>58</v>
      </c>
      <c r="D41" s="46">
        <v>883.8</v>
      </c>
      <c r="E41" s="41">
        <v>44204</v>
      </c>
      <c r="F41" s="39" t="s">
        <v>40</v>
      </c>
      <c r="G41" s="384"/>
      <c r="H41" s="385"/>
    </row>
    <row r="42" spans="1:8" x14ac:dyDescent="0.25">
      <c r="A42" s="383"/>
      <c r="B42" s="123" t="s">
        <v>140</v>
      </c>
      <c r="C42" s="123" t="s">
        <v>75</v>
      </c>
      <c r="D42" s="124">
        <v>600</v>
      </c>
      <c r="E42" s="125">
        <v>44209</v>
      </c>
      <c r="F42" s="123" t="s">
        <v>40</v>
      </c>
      <c r="G42" s="384"/>
      <c r="H42" s="385"/>
    </row>
    <row r="43" spans="1:8" x14ac:dyDescent="0.25">
      <c r="A43" s="383"/>
      <c r="B43" s="123" t="s">
        <v>138</v>
      </c>
      <c r="C43" s="123" t="s">
        <v>186</v>
      </c>
      <c r="D43" s="124">
        <v>319</v>
      </c>
      <c r="E43" s="125">
        <v>44217</v>
      </c>
      <c r="F43" s="123" t="s">
        <v>40</v>
      </c>
      <c r="G43" s="384"/>
      <c r="H43" s="385"/>
    </row>
    <row r="44" spans="1:8" x14ac:dyDescent="0.25">
      <c r="A44" s="383"/>
      <c r="B44" s="123"/>
      <c r="C44" s="123"/>
      <c r="D44" s="124"/>
      <c r="E44" s="125"/>
      <c r="F44" s="123"/>
      <c r="G44" s="384"/>
      <c r="H44" s="385"/>
    </row>
    <row r="45" spans="1:8" x14ac:dyDescent="0.25">
      <c r="A45" s="383"/>
      <c r="B45" s="123"/>
      <c r="C45" s="123"/>
      <c r="D45" s="124"/>
      <c r="E45" s="125"/>
      <c r="F45" s="123"/>
      <c r="G45" s="384"/>
      <c r="H45" s="385"/>
    </row>
    <row r="46" spans="1:8" ht="16.5" thickBot="1" x14ac:dyDescent="0.3">
      <c r="A46" s="8"/>
      <c r="B46" s="9"/>
      <c r="C46" s="9"/>
      <c r="D46" s="76">
        <f>SUM(D17:D45)</f>
        <v>38005.35</v>
      </c>
      <c r="E46" s="67"/>
      <c r="F46" s="9"/>
      <c r="G46" s="135"/>
      <c r="H46" s="55"/>
    </row>
    <row r="47" spans="1:8" ht="16.5" thickBot="1" x14ac:dyDescent="0.3">
      <c r="A47" s="10"/>
      <c r="B47" s="9"/>
      <c r="C47" s="9"/>
      <c r="D47" s="48"/>
      <c r="E47" s="68"/>
      <c r="F47" s="9"/>
      <c r="G47" s="135"/>
      <c r="H47" s="55"/>
    </row>
    <row r="48" spans="1:8" x14ac:dyDescent="0.25">
      <c r="A48" s="386" t="s">
        <v>24</v>
      </c>
      <c r="B48" s="3" t="s">
        <v>187</v>
      </c>
      <c r="C48" s="148" t="s">
        <v>146</v>
      </c>
      <c r="D48" s="45">
        <v>2734.7</v>
      </c>
      <c r="E48" s="11">
        <v>44200</v>
      </c>
      <c r="F48" s="4" t="s">
        <v>37</v>
      </c>
      <c r="G48" s="391">
        <v>0.44409999999999999</v>
      </c>
      <c r="H48" s="396">
        <v>0.3901</v>
      </c>
    </row>
    <row r="49" spans="1:8" x14ac:dyDescent="0.25">
      <c r="A49" s="387"/>
      <c r="B49" s="127" t="s">
        <v>120</v>
      </c>
      <c r="C49" s="184" t="s">
        <v>139</v>
      </c>
      <c r="D49" s="128">
        <v>2158.4</v>
      </c>
      <c r="E49" s="21">
        <v>44200</v>
      </c>
      <c r="F49" s="30" t="s">
        <v>37</v>
      </c>
      <c r="G49" s="392"/>
      <c r="H49" s="397"/>
    </row>
    <row r="50" spans="1:8" x14ac:dyDescent="0.25">
      <c r="A50" s="388"/>
      <c r="B50" s="5" t="s">
        <v>120</v>
      </c>
      <c r="C50" s="5" t="s">
        <v>188</v>
      </c>
      <c r="D50" s="46">
        <v>1546.2</v>
      </c>
      <c r="E50" s="12">
        <v>44200</v>
      </c>
      <c r="F50" s="6" t="s">
        <v>37</v>
      </c>
      <c r="G50" s="393"/>
      <c r="H50" s="398"/>
    </row>
    <row r="51" spans="1:8" x14ac:dyDescent="0.25">
      <c r="A51" s="388"/>
      <c r="B51" s="39" t="s">
        <v>187</v>
      </c>
      <c r="C51" s="39" t="s">
        <v>189</v>
      </c>
      <c r="D51" s="46">
        <v>4168.74</v>
      </c>
      <c r="E51" s="12">
        <v>44200</v>
      </c>
      <c r="F51" s="25" t="s">
        <v>37</v>
      </c>
      <c r="G51" s="393"/>
      <c r="H51" s="398"/>
    </row>
    <row r="52" spans="1:8" x14ac:dyDescent="0.25">
      <c r="A52" s="388"/>
      <c r="B52" s="39" t="s">
        <v>120</v>
      </c>
      <c r="C52" s="150" t="s">
        <v>188</v>
      </c>
      <c r="D52" s="46">
        <v>382.05</v>
      </c>
      <c r="E52" s="12">
        <v>44200</v>
      </c>
      <c r="F52" s="25" t="s">
        <v>37</v>
      </c>
      <c r="G52" s="393"/>
      <c r="H52" s="398"/>
    </row>
    <row r="53" spans="1:8" x14ac:dyDescent="0.25">
      <c r="A53" s="388"/>
      <c r="B53" s="39" t="s">
        <v>151</v>
      </c>
      <c r="C53" s="39" t="s">
        <v>121</v>
      </c>
      <c r="D53" s="46">
        <v>1200</v>
      </c>
      <c r="E53" s="12">
        <v>44201</v>
      </c>
      <c r="F53" s="25" t="s">
        <v>37</v>
      </c>
      <c r="G53" s="393"/>
      <c r="H53" s="398"/>
    </row>
    <row r="54" spans="1:8" x14ac:dyDescent="0.25">
      <c r="A54" s="388"/>
      <c r="B54" s="39" t="s">
        <v>92</v>
      </c>
      <c r="C54" s="39" t="s">
        <v>39</v>
      </c>
      <c r="D54" s="46">
        <v>4412.8900000000003</v>
      </c>
      <c r="E54" s="12">
        <v>44204</v>
      </c>
      <c r="F54" s="25" t="s">
        <v>40</v>
      </c>
      <c r="G54" s="393"/>
      <c r="H54" s="398"/>
    </row>
    <row r="55" spans="1:8" x14ac:dyDescent="0.25">
      <c r="A55" s="388"/>
      <c r="B55" s="39" t="s">
        <v>120</v>
      </c>
      <c r="C55" s="39" t="s">
        <v>139</v>
      </c>
      <c r="D55" s="46">
        <v>1860.6</v>
      </c>
      <c r="E55" s="12">
        <v>44204</v>
      </c>
      <c r="F55" s="25" t="s">
        <v>37</v>
      </c>
      <c r="G55" s="393"/>
      <c r="H55" s="398"/>
    </row>
    <row r="56" spans="1:8" x14ac:dyDescent="0.25">
      <c r="A56" s="388"/>
      <c r="B56" s="5" t="s">
        <v>120</v>
      </c>
      <c r="C56" s="5" t="s">
        <v>190</v>
      </c>
      <c r="D56" s="46">
        <v>2158.92</v>
      </c>
      <c r="E56" s="12">
        <v>44204</v>
      </c>
      <c r="F56" s="6" t="s">
        <v>37</v>
      </c>
      <c r="G56" s="393"/>
      <c r="H56" s="398"/>
    </row>
    <row r="57" spans="1:8" x14ac:dyDescent="0.25">
      <c r="A57" s="388"/>
      <c r="B57" s="5" t="s">
        <v>120</v>
      </c>
      <c r="C57" s="170" t="s">
        <v>191</v>
      </c>
      <c r="D57" s="46">
        <v>2026.33</v>
      </c>
      <c r="E57" s="12">
        <v>44204</v>
      </c>
      <c r="F57" s="6" t="s">
        <v>37</v>
      </c>
      <c r="G57" s="393"/>
      <c r="H57" s="398"/>
    </row>
    <row r="58" spans="1:8" x14ac:dyDescent="0.25">
      <c r="A58" s="388"/>
      <c r="B58" s="39" t="s">
        <v>187</v>
      </c>
      <c r="C58" s="170" t="s">
        <v>169</v>
      </c>
      <c r="D58" s="46">
        <v>377.46</v>
      </c>
      <c r="E58" s="12">
        <v>44204</v>
      </c>
      <c r="F58" s="25" t="s">
        <v>37</v>
      </c>
      <c r="G58" s="393"/>
      <c r="H58" s="398"/>
    </row>
    <row r="59" spans="1:8" x14ac:dyDescent="0.25">
      <c r="A59" s="388"/>
      <c r="B59" s="39" t="s">
        <v>192</v>
      </c>
      <c r="C59" s="13" t="s">
        <v>119</v>
      </c>
      <c r="D59" s="46">
        <v>420</v>
      </c>
      <c r="E59" s="12">
        <v>44204</v>
      </c>
      <c r="F59" s="25" t="s">
        <v>37</v>
      </c>
      <c r="G59" s="393"/>
      <c r="H59" s="398"/>
    </row>
    <row r="60" spans="1:8" x14ac:dyDescent="0.25">
      <c r="A60" s="388"/>
      <c r="B60" s="39" t="s">
        <v>171</v>
      </c>
      <c r="C60" s="13" t="s">
        <v>172</v>
      </c>
      <c r="D60" s="46">
        <v>966</v>
      </c>
      <c r="E60" s="12">
        <v>44204</v>
      </c>
      <c r="F60" s="25" t="s">
        <v>37</v>
      </c>
      <c r="G60" s="393"/>
      <c r="H60" s="398"/>
    </row>
    <row r="61" spans="1:8" x14ac:dyDescent="0.25">
      <c r="A61" s="388"/>
      <c r="B61" s="39" t="s">
        <v>120</v>
      </c>
      <c r="C61" s="13" t="s">
        <v>139</v>
      </c>
      <c r="D61" s="46">
        <v>2392.1999999999998</v>
      </c>
      <c r="E61" s="12">
        <v>44204</v>
      </c>
      <c r="F61" s="25" t="s">
        <v>37</v>
      </c>
      <c r="G61" s="393"/>
      <c r="H61" s="398"/>
    </row>
    <row r="62" spans="1:8" x14ac:dyDescent="0.25">
      <c r="A62" s="388"/>
      <c r="B62" s="39" t="s">
        <v>120</v>
      </c>
      <c r="C62" s="13" t="s">
        <v>139</v>
      </c>
      <c r="D62" s="46">
        <v>797.4</v>
      </c>
      <c r="E62" s="12">
        <v>44204</v>
      </c>
      <c r="F62" s="25" t="s">
        <v>37</v>
      </c>
      <c r="G62" s="393"/>
      <c r="H62" s="398"/>
    </row>
    <row r="63" spans="1:8" x14ac:dyDescent="0.25">
      <c r="A63" s="389"/>
      <c r="B63" s="123" t="s">
        <v>120</v>
      </c>
      <c r="C63" s="214" t="s">
        <v>173</v>
      </c>
      <c r="D63" s="124">
        <v>2380.27</v>
      </c>
      <c r="E63" s="215">
        <v>44204</v>
      </c>
      <c r="F63" s="126" t="s">
        <v>37</v>
      </c>
      <c r="G63" s="394"/>
      <c r="H63" s="399"/>
    </row>
    <row r="64" spans="1:8" x14ac:dyDescent="0.25">
      <c r="A64" s="389"/>
      <c r="B64" s="123" t="s">
        <v>187</v>
      </c>
      <c r="C64" s="214" t="s">
        <v>193</v>
      </c>
      <c r="D64" s="124">
        <v>1625.76</v>
      </c>
      <c r="E64" s="215">
        <v>44204</v>
      </c>
      <c r="F64" s="126" t="s">
        <v>37</v>
      </c>
      <c r="G64" s="394"/>
      <c r="H64" s="399"/>
    </row>
    <row r="65" spans="1:8" x14ac:dyDescent="0.25">
      <c r="A65" s="389"/>
      <c r="B65" s="123" t="s">
        <v>120</v>
      </c>
      <c r="C65" s="216" t="s">
        <v>194</v>
      </c>
      <c r="D65" s="124">
        <v>1639.45</v>
      </c>
      <c r="E65" s="215">
        <v>44204</v>
      </c>
      <c r="F65" s="126" t="s">
        <v>37</v>
      </c>
      <c r="G65" s="394"/>
      <c r="H65" s="399"/>
    </row>
    <row r="66" spans="1:8" x14ac:dyDescent="0.25">
      <c r="A66" s="389"/>
      <c r="B66" s="123" t="s">
        <v>151</v>
      </c>
      <c r="C66" s="214" t="s">
        <v>179</v>
      </c>
      <c r="D66" s="124">
        <v>2780</v>
      </c>
      <c r="E66" s="215">
        <v>44204</v>
      </c>
      <c r="F66" s="126" t="s">
        <v>37</v>
      </c>
      <c r="G66" s="394"/>
      <c r="H66" s="399"/>
    </row>
    <row r="67" spans="1:8" x14ac:dyDescent="0.25">
      <c r="A67" s="389"/>
      <c r="B67" s="123" t="s">
        <v>195</v>
      </c>
      <c r="C67" s="216" t="s">
        <v>196</v>
      </c>
      <c r="D67" s="124">
        <v>718.86</v>
      </c>
      <c r="E67" s="215">
        <v>44204</v>
      </c>
      <c r="F67" s="126" t="s">
        <v>37</v>
      </c>
      <c r="G67" s="394"/>
      <c r="H67" s="399"/>
    </row>
    <row r="68" spans="1:8" x14ac:dyDescent="0.25">
      <c r="A68" s="389"/>
      <c r="B68" s="123" t="s">
        <v>195</v>
      </c>
      <c r="C68" s="214" t="s">
        <v>197</v>
      </c>
      <c r="D68" s="124">
        <v>665.87</v>
      </c>
      <c r="E68" s="215">
        <v>44222</v>
      </c>
      <c r="F68" s="126" t="s">
        <v>37</v>
      </c>
      <c r="G68" s="394"/>
      <c r="H68" s="399"/>
    </row>
    <row r="69" spans="1:8" x14ac:dyDescent="0.25">
      <c r="A69" s="389"/>
      <c r="B69" s="123" t="s">
        <v>198</v>
      </c>
      <c r="C69" s="214" t="s">
        <v>199</v>
      </c>
      <c r="D69" s="124">
        <v>248.38</v>
      </c>
      <c r="E69" s="215">
        <v>44223</v>
      </c>
      <c r="F69" s="126" t="s">
        <v>37</v>
      </c>
      <c r="G69" s="394"/>
      <c r="H69" s="399"/>
    </row>
    <row r="70" spans="1:8" x14ac:dyDescent="0.25">
      <c r="A70" s="389"/>
      <c r="B70" s="123"/>
      <c r="C70" s="214"/>
      <c r="D70" s="124"/>
      <c r="E70" s="215"/>
      <c r="F70" s="126"/>
      <c r="G70" s="394"/>
      <c r="H70" s="399"/>
    </row>
    <row r="71" spans="1:8" ht="16.5" thickBot="1" x14ac:dyDescent="0.3">
      <c r="A71" s="390"/>
      <c r="B71" s="16"/>
      <c r="C71" s="17"/>
      <c r="D71" s="49"/>
      <c r="E71" s="70"/>
      <c r="F71" s="18"/>
      <c r="G71" s="395"/>
      <c r="H71" s="400"/>
    </row>
    <row r="72" spans="1:8" ht="16.5" thickBot="1" x14ac:dyDescent="0.3">
      <c r="A72" s="9"/>
      <c r="B72" s="9"/>
      <c r="C72" s="9"/>
      <c r="D72" s="77">
        <f>SUM(D48:D71)</f>
        <v>37660.480000000003</v>
      </c>
      <c r="E72" s="68"/>
      <c r="F72" s="80"/>
      <c r="G72" s="135"/>
      <c r="H72" s="55"/>
    </row>
    <row r="73" spans="1:8" x14ac:dyDescent="0.25">
      <c r="A73" s="9"/>
      <c r="B73" s="9"/>
      <c r="C73" s="9"/>
      <c r="D73" s="48"/>
      <c r="E73" s="68"/>
      <c r="F73" s="9"/>
      <c r="G73" s="135"/>
      <c r="H73" s="55"/>
    </row>
    <row r="74" spans="1:8" x14ac:dyDescent="0.25">
      <c r="A74" s="9"/>
      <c r="B74" s="9"/>
      <c r="C74" s="9"/>
      <c r="D74" s="48"/>
      <c r="E74" s="68"/>
      <c r="F74" s="9"/>
      <c r="G74" s="135"/>
      <c r="H74" s="55"/>
    </row>
    <row r="75" spans="1:8" x14ac:dyDescent="0.25">
      <c r="A75" s="388" t="s">
        <v>76</v>
      </c>
      <c r="B75" s="5" t="s">
        <v>114</v>
      </c>
      <c r="C75" s="150" t="s">
        <v>100</v>
      </c>
      <c r="D75" s="46">
        <v>2900</v>
      </c>
      <c r="E75" s="12">
        <v>44200</v>
      </c>
      <c r="F75" s="6" t="s">
        <v>115</v>
      </c>
      <c r="G75" s="393">
        <v>3.4299999999999997E-2</v>
      </c>
      <c r="H75" s="398">
        <v>3.6799999999999999E-2</v>
      </c>
    </row>
    <row r="76" spans="1:8" x14ac:dyDescent="0.25">
      <c r="A76" s="388"/>
      <c r="B76" s="39"/>
      <c r="C76" s="150"/>
      <c r="D76" s="46"/>
      <c r="E76" s="12"/>
      <c r="F76" s="25" t="s">
        <v>115</v>
      </c>
      <c r="G76" s="393"/>
      <c r="H76" s="398"/>
    </row>
    <row r="77" spans="1:8" ht="16.5" thickBot="1" x14ac:dyDescent="0.3">
      <c r="A77" s="388"/>
      <c r="B77" s="14"/>
      <c r="C77" s="14"/>
      <c r="D77" s="15"/>
      <c r="E77" s="71"/>
      <c r="F77" s="6"/>
      <c r="G77" s="393"/>
      <c r="H77" s="398"/>
    </row>
    <row r="78" spans="1:8" ht="16.5" thickBot="1" x14ac:dyDescent="0.3">
      <c r="A78" s="20"/>
      <c r="B78" s="9"/>
      <c r="C78" s="9"/>
      <c r="D78" s="78">
        <f>SUM(D75:D77)</f>
        <v>2900</v>
      </c>
      <c r="E78" s="68"/>
      <c r="F78" s="9"/>
      <c r="G78" s="136"/>
      <c r="H78" s="62"/>
    </row>
    <row r="79" spans="1:8" x14ac:dyDescent="0.25">
      <c r="A79" s="20"/>
      <c r="B79" s="9"/>
      <c r="C79" s="9"/>
      <c r="D79" s="48"/>
      <c r="E79" s="68"/>
      <c r="F79" s="9"/>
      <c r="G79" s="136"/>
      <c r="H79" s="62"/>
    </row>
    <row r="80" spans="1:8" x14ac:dyDescent="0.25">
      <c r="A80" s="416" t="s">
        <v>77</v>
      </c>
      <c r="B80" s="14" t="s">
        <v>111</v>
      </c>
      <c r="C80" s="14" t="s">
        <v>110</v>
      </c>
      <c r="D80" s="15">
        <v>600</v>
      </c>
      <c r="E80" s="69">
        <v>44200</v>
      </c>
      <c r="F80" s="22" t="s">
        <v>40</v>
      </c>
      <c r="G80" s="379">
        <v>1.4999999999999999E-2</v>
      </c>
      <c r="H80" s="381">
        <v>3.1099999999999999E-2</v>
      </c>
    </row>
    <row r="81" spans="1:8" x14ac:dyDescent="0.25">
      <c r="A81" s="416"/>
      <c r="B81" s="14" t="s">
        <v>57</v>
      </c>
      <c r="C81" s="23" t="s">
        <v>102</v>
      </c>
      <c r="D81" s="24">
        <v>627.70000000000005</v>
      </c>
      <c r="E81" s="69"/>
      <c r="F81" s="22" t="s">
        <v>37</v>
      </c>
      <c r="G81" s="379"/>
      <c r="H81" s="381"/>
    </row>
    <row r="82" spans="1:8" x14ac:dyDescent="0.25">
      <c r="A82" s="416"/>
      <c r="B82" s="22"/>
      <c r="C82" s="22"/>
      <c r="D82" s="50"/>
      <c r="E82" s="40"/>
      <c r="F82" s="22"/>
      <c r="G82" s="379"/>
      <c r="H82" s="381"/>
    </row>
    <row r="83" spans="1:8" ht="16.5" thickBot="1" x14ac:dyDescent="0.3">
      <c r="A83" s="414"/>
      <c r="B83" s="17"/>
      <c r="C83" s="26"/>
      <c r="D83" s="51"/>
      <c r="E83" s="72"/>
      <c r="F83" s="28"/>
      <c r="G83" s="380"/>
      <c r="H83" s="382"/>
    </row>
    <row r="84" spans="1:8" ht="16.5" thickBot="1" x14ac:dyDescent="0.3">
      <c r="A84" s="20"/>
      <c r="B84" s="9"/>
      <c r="C84" s="9"/>
      <c r="D84" s="77">
        <f>SUM(D80:D83)</f>
        <v>1227.7</v>
      </c>
      <c r="E84" s="68"/>
      <c r="F84" s="9"/>
      <c r="G84" s="136"/>
      <c r="H84" s="62"/>
    </row>
    <row r="85" spans="1:8" x14ac:dyDescent="0.25">
      <c r="A85" s="20"/>
      <c r="B85" s="9"/>
      <c r="C85" s="9"/>
      <c r="D85" s="48"/>
      <c r="E85" s="68"/>
      <c r="F85" s="9"/>
      <c r="G85" s="136"/>
      <c r="H85" s="62"/>
    </row>
    <row r="86" spans="1:8" x14ac:dyDescent="0.25">
      <c r="A86" s="389" t="s">
        <v>202</v>
      </c>
      <c r="B86" s="165"/>
      <c r="C86" s="166"/>
      <c r="D86" s="167"/>
      <c r="E86" s="168"/>
      <c r="F86" s="169"/>
      <c r="G86" s="394"/>
      <c r="H86" s="399"/>
    </row>
    <row r="87" spans="1:8" x14ac:dyDescent="0.25">
      <c r="A87" s="383"/>
      <c r="B87" s="165"/>
      <c r="C87" s="191"/>
      <c r="D87" s="167"/>
      <c r="E87" s="168"/>
      <c r="F87" s="169"/>
      <c r="G87" s="418"/>
      <c r="H87" s="420"/>
    </row>
    <row r="88" spans="1:8" ht="16.5" thickBot="1" x14ac:dyDescent="0.3">
      <c r="A88" s="417"/>
      <c r="B88" s="17"/>
      <c r="C88" s="16"/>
      <c r="D88" s="49"/>
      <c r="E88" s="70"/>
      <c r="F88" s="17"/>
      <c r="G88" s="419"/>
      <c r="H88" s="421"/>
    </row>
    <row r="89" spans="1:8" ht="16.5" thickBot="1" x14ac:dyDescent="0.3">
      <c r="A89" s="20"/>
      <c r="B89" s="29"/>
      <c r="C89" s="29"/>
      <c r="D89" s="77">
        <f>SUM(D86:D88)</f>
        <v>0</v>
      </c>
      <c r="E89" s="73"/>
      <c r="F89" s="29"/>
      <c r="G89" s="136"/>
      <c r="H89" s="62"/>
    </row>
    <row r="90" spans="1:8" x14ac:dyDescent="0.25">
      <c r="A90" s="20"/>
      <c r="B90" s="29"/>
      <c r="C90" s="29"/>
      <c r="D90" s="52"/>
      <c r="E90" s="73"/>
      <c r="F90" s="29"/>
      <c r="G90" s="136"/>
      <c r="H90" s="62"/>
    </row>
    <row r="91" spans="1:8" x14ac:dyDescent="0.25">
      <c r="A91" s="20"/>
      <c r="B91" s="29"/>
      <c r="C91" s="29"/>
      <c r="D91" s="52"/>
      <c r="E91" s="73"/>
      <c r="F91" s="29"/>
      <c r="G91" s="136"/>
      <c r="H91" s="62"/>
    </row>
    <row r="92" spans="1:8" x14ac:dyDescent="0.25">
      <c r="A92" s="416" t="s">
        <v>200</v>
      </c>
      <c r="B92" s="39" t="s">
        <v>46</v>
      </c>
      <c r="C92" s="149" t="s">
        <v>94</v>
      </c>
      <c r="D92" s="46">
        <v>1505.12</v>
      </c>
      <c r="E92" s="71">
        <v>44201</v>
      </c>
      <c r="F92" s="22" t="s">
        <v>126</v>
      </c>
      <c r="G92" s="379"/>
      <c r="H92" s="381"/>
    </row>
    <row r="93" spans="1:8" x14ac:dyDescent="0.25">
      <c r="A93" s="416"/>
      <c r="B93" s="39" t="s">
        <v>55</v>
      </c>
      <c r="C93" s="217" t="s">
        <v>204</v>
      </c>
      <c r="D93" s="46">
        <v>133.85</v>
      </c>
      <c r="E93" s="71">
        <v>44201</v>
      </c>
      <c r="F93" s="22" t="s">
        <v>36</v>
      </c>
      <c r="G93" s="379"/>
      <c r="H93" s="381"/>
    </row>
    <row r="94" spans="1:8" x14ac:dyDescent="0.25">
      <c r="A94" s="416"/>
      <c r="B94" s="39" t="s">
        <v>55</v>
      </c>
      <c r="C94" s="149" t="s">
        <v>93</v>
      </c>
      <c r="D94" s="46">
        <v>155.46</v>
      </c>
      <c r="E94" s="71">
        <v>44201</v>
      </c>
      <c r="F94" s="22" t="s">
        <v>36</v>
      </c>
      <c r="G94" s="379"/>
      <c r="H94" s="381"/>
    </row>
    <row r="95" spans="1:8" x14ac:dyDescent="0.25">
      <c r="A95" s="416"/>
      <c r="B95" s="39" t="s">
        <v>73</v>
      </c>
      <c r="C95" s="179" t="s">
        <v>101</v>
      </c>
      <c r="D95" s="46">
        <v>546.44000000000005</v>
      </c>
      <c r="E95" s="71">
        <v>44204</v>
      </c>
      <c r="F95" s="22" t="s">
        <v>36</v>
      </c>
      <c r="G95" s="379"/>
      <c r="H95" s="381"/>
    </row>
    <row r="96" spans="1:8" x14ac:dyDescent="0.25">
      <c r="A96" s="416"/>
      <c r="B96" s="39" t="s">
        <v>73</v>
      </c>
      <c r="C96" s="149" t="s">
        <v>105</v>
      </c>
      <c r="D96" s="46">
        <v>1379.56</v>
      </c>
      <c r="E96" s="71">
        <v>44204</v>
      </c>
      <c r="F96" s="22" t="s">
        <v>36</v>
      </c>
      <c r="G96" s="379"/>
      <c r="H96" s="381"/>
    </row>
    <row r="97" spans="1:8" x14ac:dyDescent="0.25">
      <c r="A97" s="416"/>
      <c r="B97" s="123" t="s">
        <v>46</v>
      </c>
      <c r="C97" s="183" t="s">
        <v>94</v>
      </c>
      <c r="D97" s="124">
        <v>1296.55</v>
      </c>
      <c r="E97" s="218">
        <v>44209</v>
      </c>
      <c r="F97" s="158" t="s">
        <v>37</v>
      </c>
      <c r="G97" s="379"/>
      <c r="H97" s="381"/>
    </row>
    <row r="98" spans="1:8" x14ac:dyDescent="0.25">
      <c r="A98" s="416"/>
      <c r="B98" s="126" t="s">
        <v>74</v>
      </c>
      <c r="C98" s="126" t="s">
        <v>124</v>
      </c>
      <c r="D98" s="156">
        <v>231</v>
      </c>
      <c r="E98" s="157">
        <v>44215</v>
      </c>
      <c r="F98" s="158" t="s">
        <v>36</v>
      </c>
      <c r="G98" s="379"/>
      <c r="H98" s="381"/>
    </row>
    <row r="99" spans="1:8" x14ac:dyDescent="0.25">
      <c r="A99" s="416"/>
      <c r="B99" s="126" t="s">
        <v>74</v>
      </c>
      <c r="C99" s="126" t="s">
        <v>125</v>
      </c>
      <c r="D99" s="156">
        <v>3451.87</v>
      </c>
      <c r="E99" s="157">
        <v>44215</v>
      </c>
      <c r="F99" s="158" t="s">
        <v>36</v>
      </c>
      <c r="G99" s="379"/>
      <c r="H99" s="381"/>
    </row>
    <row r="100" spans="1:8" x14ac:dyDescent="0.25">
      <c r="A100" s="416"/>
      <c r="B100" s="126" t="s">
        <v>46</v>
      </c>
      <c r="C100" s="126" t="s">
        <v>94</v>
      </c>
      <c r="D100" s="156">
        <v>1950.15</v>
      </c>
      <c r="E100" s="157">
        <v>44215</v>
      </c>
      <c r="F100" s="158" t="s">
        <v>37</v>
      </c>
      <c r="G100" s="379"/>
      <c r="H100" s="381"/>
    </row>
    <row r="101" spans="1:8" x14ac:dyDescent="0.25">
      <c r="A101" s="416"/>
      <c r="B101" s="126"/>
      <c r="C101" s="183"/>
      <c r="D101" s="156"/>
      <c r="E101" s="157"/>
      <c r="F101" s="158"/>
      <c r="G101" s="379"/>
      <c r="H101" s="381"/>
    </row>
    <row r="102" spans="1:8" ht="16.5" thickBot="1" x14ac:dyDescent="0.3">
      <c r="A102" s="414"/>
      <c r="B102" s="16"/>
      <c r="C102" s="27"/>
      <c r="D102" s="49"/>
      <c r="E102" s="70"/>
      <c r="F102" s="31"/>
      <c r="G102" s="380"/>
      <c r="H102" s="382"/>
    </row>
    <row r="103" spans="1:8" ht="16.5" thickBot="1" x14ac:dyDescent="0.3">
      <c r="A103" s="412"/>
      <c r="B103" s="413"/>
      <c r="C103" s="9"/>
      <c r="D103" s="79">
        <f>SUM(D92:D102)</f>
        <v>10649.999999999998</v>
      </c>
      <c r="E103" s="68"/>
      <c r="F103" s="9"/>
      <c r="G103" s="136"/>
      <c r="H103" s="62"/>
    </row>
    <row r="104" spans="1:8" ht="16.5" thickBot="1" x14ac:dyDescent="0.3">
      <c r="A104" s="414"/>
      <c r="B104" s="415"/>
      <c r="C104" s="9"/>
      <c r="D104" s="48"/>
      <c r="E104" s="68"/>
      <c r="F104" s="9"/>
      <c r="G104" s="136"/>
      <c r="H104" s="62"/>
    </row>
    <row r="105" spans="1:8" x14ac:dyDescent="0.25">
      <c r="A105" s="416" t="s">
        <v>203</v>
      </c>
      <c r="B105" s="141" t="s">
        <v>54</v>
      </c>
      <c r="C105" s="151" t="s">
        <v>127</v>
      </c>
      <c r="D105" s="47">
        <v>54.95</v>
      </c>
      <c r="E105" s="40">
        <v>44201</v>
      </c>
      <c r="F105" s="152" t="s">
        <v>38</v>
      </c>
      <c r="G105" s="379">
        <v>6.9999999999999999E-4</v>
      </c>
      <c r="H105" s="381">
        <v>6.9999999999999999E-4</v>
      </c>
    </row>
    <row r="106" spans="1:8" x14ac:dyDescent="0.25">
      <c r="A106" s="416"/>
      <c r="B106" s="141" t="s">
        <v>54</v>
      </c>
      <c r="C106" s="142" t="s">
        <v>116</v>
      </c>
      <c r="D106" s="53">
        <v>1.2</v>
      </c>
      <c r="E106" s="74">
        <v>44201</v>
      </c>
      <c r="F106" s="131" t="s">
        <v>38</v>
      </c>
      <c r="G106" s="379"/>
      <c r="H106" s="381"/>
    </row>
    <row r="107" spans="1:8" x14ac:dyDescent="0.25">
      <c r="A107" s="416"/>
      <c r="B107" s="141" t="s">
        <v>54</v>
      </c>
      <c r="C107" s="142" t="s">
        <v>116</v>
      </c>
      <c r="D107" s="53">
        <v>1.2</v>
      </c>
      <c r="E107" s="74">
        <v>44201</v>
      </c>
      <c r="F107" s="131" t="s">
        <v>38</v>
      </c>
      <c r="G107" s="379"/>
      <c r="H107" s="381"/>
    </row>
    <row r="108" spans="1:8" x14ac:dyDescent="0.25">
      <c r="A108" s="416"/>
      <c r="B108" s="141" t="s">
        <v>54</v>
      </c>
      <c r="C108" s="142" t="s">
        <v>116</v>
      </c>
      <c r="D108" s="53">
        <v>1.2</v>
      </c>
      <c r="E108" s="74">
        <v>44207</v>
      </c>
      <c r="F108" s="131" t="s">
        <v>38</v>
      </c>
      <c r="G108" s="379"/>
      <c r="H108" s="381"/>
    </row>
    <row r="109" spans="1:8" x14ac:dyDescent="0.25">
      <c r="A109" s="416"/>
      <c r="B109" s="141" t="s">
        <v>54</v>
      </c>
      <c r="C109" s="142" t="s">
        <v>116</v>
      </c>
      <c r="D109" s="53">
        <v>1.2</v>
      </c>
      <c r="E109" s="74">
        <v>44207</v>
      </c>
      <c r="F109" s="131" t="s">
        <v>38</v>
      </c>
      <c r="G109" s="379"/>
      <c r="H109" s="381"/>
    </row>
    <row r="110" spans="1:8" x14ac:dyDescent="0.25">
      <c r="A110" s="416"/>
      <c r="B110" s="141" t="s">
        <v>54</v>
      </c>
      <c r="C110" s="142" t="s">
        <v>116</v>
      </c>
      <c r="D110" s="53">
        <v>1.2</v>
      </c>
      <c r="E110" s="74">
        <v>44207</v>
      </c>
      <c r="F110" s="131" t="s">
        <v>38</v>
      </c>
      <c r="G110" s="379"/>
      <c r="H110" s="381"/>
    </row>
    <row r="111" spans="1:8" x14ac:dyDescent="0.25">
      <c r="A111" s="416"/>
      <c r="B111" s="141" t="s">
        <v>54</v>
      </c>
      <c r="C111" s="142" t="s">
        <v>116</v>
      </c>
      <c r="D111" s="53">
        <v>1.2</v>
      </c>
      <c r="E111" s="74">
        <v>44207</v>
      </c>
      <c r="F111" s="131" t="s">
        <v>38</v>
      </c>
      <c r="G111" s="379"/>
      <c r="H111" s="381"/>
    </row>
    <row r="112" spans="1:8" x14ac:dyDescent="0.25">
      <c r="A112" s="416"/>
      <c r="B112" s="141" t="s">
        <v>54</v>
      </c>
      <c r="C112" s="142" t="s">
        <v>116</v>
      </c>
      <c r="D112" s="53">
        <v>1.2</v>
      </c>
      <c r="E112" s="74">
        <v>44207</v>
      </c>
      <c r="F112" s="131" t="s">
        <v>38</v>
      </c>
      <c r="G112" s="379"/>
      <c r="H112" s="381"/>
    </row>
    <row r="113" spans="1:8" x14ac:dyDescent="0.25">
      <c r="A113" s="416"/>
      <c r="B113" s="141" t="s">
        <v>54</v>
      </c>
      <c r="C113" s="142" t="s">
        <v>116</v>
      </c>
      <c r="D113" s="53">
        <v>1.2</v>
      </c>
      <c r="E113" s="74">
        <v>44207</v>
      </c>
      <c r="F113" s="131" t="s">
        <v>38</v>
      </c>
      <c r="G113" s="379"/>
      <c r="H113" s="381"/>
    </row>
    <row r="114" spans="1:8" x14ac:dyDescent="0.25">
      <c r="A114" s="416"/>
      <c r="B114" s="141" t="s">
        <v>54</v>
      </c>
      <c r="C114" s="142" t="s">
        <v>116</v>
      </c>
      <c r="D114" s="53">
        <v>1.2</v>
      </c>
      <c r="E114" s="74">
        <v>44207</v>
      </c>
      <c r="F114" s="131" t="s">
        <v>38</v>
      </c>
      <c r="G114" s="379"/>
      <c r="H114" s="381"/>
    </row>
    <row r="115" spans="1:8" x14ac:dyDescent="0.25">
      <c r="A115" s="416"/>
      <c r="B115" s="141" t="s">
        <v>54</v>
      </c>
      <c r="C115" s="142" t="s">
        <v>116</v>
      </c>
      <c r="D115" s="53">
        <v>1.2</v>
      </c>
      <c r="E115" s="74">
        <v>44207</v>
      </c>
      <c r="F115" s="131" t="s">
        <v>38</v>
      </c>
      <c r="G115" s="379"/>
      <c r="H115" s="381"/>
    </row>
    <row r="116" spans="1:8" x14ac:dyDescent="0.25">
      <c r="A116" s="416"/>
      <c r="B116" s="141" t="s">
        <v>54</v>
      </c>
      <c r="C116" s="142" t="s">
        <v>116</v>
      </c>
      <c r="D116" s="53">
        <v>1.2</v>
      </c>
      <c r="E116" s="74">
        <v>44207</v>
      </c>
      <c r="F116" s="131" t="s">
        <v>38</v>
      </c>
      <c r="G116" s="379"/>
      <c r="H116" s="381"/>
    </row>
    <row r="117" spans="1:8" x14ac:dyDescent="0.25">
      <c r="A117" s="416"/>
      <c r="B117" s="141" t="s">
        <v>54</v>
      </c>
      <c r="C117" s="142" t="s">
        <v>116</v>
      </c>
      <c r="D117" s="53">
        <v>1.2</v>
      </c>
      <c r="E117" s="74">
        <v>44207</v>
      </c>
      <c r="F117" s="131" t="s">
        <v>38</v>
      </c>
      <c r="G117" s="379"/>
      <c r="H117" s="381"/>
    </row>
    <row r="118" spans="1:8" x14ac:dyDescent="0.25">
      <c r="A118" s="416"/>
      <c r="B118" s="141" t="s">
        <v>54</v>
      </c>
      <c r="C118" s="142" t="s">
        <v>116</v>
      </c>
      <c r="D118" s="53">
        <v>1.2</v>
      </c>
      <c r="E118" s="74">
        <v>44207</v>
      </c>
      <c r="F118" s="131" t="s">
        <v>38</v>
      </c>
      <c r="G118" s="379"/>
      <c r="H118" s="381"/>
    </row>
    <row r="119" spans="1:8" x14ac:dyDescent="0.25">
      <c r="A119" s="416"/>
      <c r="B119" s="141" t="s">
        <v>54</v>
      </c>
      <c r="C119" s="142" t="s">
        <v>116</v>
      </c>
      <c r="D119" s="53">
        <v>1.2</v>
      </c>
      <c r="E119" s="74">
        <v>44207</v>
      </c>
      <c r="F119" s="131" t="s">
        <v>38</v>
      </c>
      <c r="G119" s="379"/>
      <c r="H119" s="381"/>
    </row>
    <row r="120" spans="1:8" x14ac:dyDescent="0.25">
      <c r="A120" s="416"/>
      <c r="B120" s="141" t="s">
        <v>54</v>
      </c>
      <c r="C120" s="142" t="s">
        <v>116</v>
      </c>
      <c r="D120" s="53">
        <v>1.2</v>
      </c>
      <c r="E120" s="74">
        <v>44207</v>
      </c>
      <c r="F120" s="131" t="s">
        <v>38</v>
      </c>
      <c r="G120" s="379"/>
      <c r="H120" s="381"/>
    </row>
    <row r="121" spans="1:8" x14ac:dyDescent="0.25">
      <c r="A121" s="416"/>
      <c r="B121" s="141" t="s">
        <v>54</v>
      </c>
      <c r="C121" s="142" t="s">
        <v>116</v>
      </c>
      <c r="D121" s="53">
        <v>1.2</v>
      </c>
      <c r="E121" s="74">
        <v>44207</v>
      </c>
      <c r="F121" s="131" t="s">
        <v>38</v>
      </c>
      <c r="G121" s="379"/>
      <c r="H121" s="381"/>
    </row>
    <row r="122" spans="1:8" x14ac:dyDescent="0.25">
      <c r="A122" s="416"/>
      <c r="B122" s="141" t="s">
        <v>54</v>
      </c>
      <c r="C122" s="142" t="s">
        <v>116</v>
      </c>
      <c r="D122" s="53">
        <v>1.2</v>
      </c>
      <c r="E122" s="74">
        <v>44207</v>
      </c>
      <c r="F122" s="131" t="s">
        <v>38</v>
      </c>
      <c r="G122" s="379"/>
      <c r="H122" s="381"/>
    </row>
    <row r="123" spans="1:8" x14ac:dyDescent="0.25">
      <c r="A123" s="416"/>
      <c r="B123" s="141" t="s">
        <v>54</v>
      </c>
      <c r="C123" s="142" t="s">
        <v>116</v>
      </c>
      <c r="D123" s="53">
        <v>1.2</v>
      </c>
      <c r="E123" s="74">
        <v>44207</v>
      </c>
      <c r="F123" s="131" t="s">
        <v>38</v>
      </c>
      <c r="G123" s="379"/>
      <c r="H123" s="381"/>
    </row>
    <row r="124" spans="1:8" x14ac:dyDescent="0.25">
      <c r="A124" s="416"/>
      <c r="B124" s="141" t="s">
        <v>54</v>
      </c>
      <c r="C124" s="142" t="s">
        <v>116</v>
      </c>
      <c r="D124" s="53">
        <v>1.2</v>
      </c>
      <c r="E124" s="74">
        <v>44207</v>
      </c>
      <c r="F124" s="131" t="s">
        <v>38</v>
      </c>
      <c r="G124" s="379"/>
      <c r="H124" s="381"/>
    </row>
    <row r="125" spans="1:8" x14ac:dyDescent="0.25">
      <c r="A125" s="416"/>
      <c r="B125" s="141" t="s">
        <v>54</v>
      </c>
      <c r="C125" s="142" t="s">
        <v>116</v>
      </c>
      <c r="D125" s="53">
        <v>1.2</v>
      </c>
      <c r="E125" s="74">
        <v>44207</v>
      </c>
      <c r="F125" s="131" t="s">
        <v>38</v>
      </c>
      <c r="G125" s="379"/>
      <c r="H125" s="381"/>
    </row>
    <row r="126" spans="1:8" x14ac:dyDescent="0.25">
      <c r="A126" s="416"/>
      <c r="B126" s="141" t="s">
        <v>54</v>
      </c>
      <c r="C126" s="142" t="s">
        <v>116</v>
      </c>
      <c r="D126" s="53">
        <v>1.2</v>
      </c>
      <c r="E126" s="74">
        <v>44207</v>
      </c>
      <c r="F126" s="131" t="s">
        <v>38</v>
      </c>
      <c r="G126" s="379"/>
      <c r="H126" s="381"/>
    </row>
    <row r="127" spans="1:8" x14ac:dyDescent="0.25">
      <c r="A127" s="416"/>
      <c r="B127" s="141" t="s">
        <v>54</v>
      </c>
      <c r="C127" s="142" t="s">
        <v>116</v>
      </c>
      <c r="D127" s="53">
        <v>1.2</v>
      </c>
      <c r="E127" s="74">
        <v>44207</v>
      </c>
      <c r="F127" s="131" t="s">
        <v>38</v>
      </c>
      <c r="G127" s="379"/>
      <c r="H127" s="381"/>
    </row>
    <row r="128" spans="1:8" x14ac:dyDescent="0.25">
      <c r="A128" s="416"/>
      <c r="B128" s="141" t="s">
        <v>54</v>
      </c>
      <c r="C128" s="142" t="s">
        <v>116</v>
      </c>
      <c r="D128" s="53">
        <v>1.2</v>
      </c>
      <c r="E128" s="74">
        <v>44207</v>
      </c>
      <c r="F128" s="131" t="s">
        <v>38</v>
      </c>
      <c r="G128" s="379"/>
      <c r="H128" s="381"/>
    </row>
    <row r="129" spans="1:8" x14ac:dyDescent="0.25">
      <c r="A129" s="416"/>
      <c r="B129" s="141" t="s">
        <v>54</v>
      </c>
      <c r="C129" s="142" t="s">
        <v>116</v>
      </c>
      <c r="D129" s="53">
        <v>1.2</v>
      </c>
      <c r="E129" s="74">
        <v>44207</v>
      </c>
      <c r="F129" s="131" t="s">
        <v>38</v>
      </c>
      <c r="G129" s="379"/>
      <c r="H129" s="381"/>
    </row>
    <row r="130" spans="1:8" x14ac:dyDescent="0.25">
      <c r="A130" s="416"/>
      <c r="B130" s="141" t="s">
        <v>54</v>
      </c>
      <c r="C130" s="142" t="s">
        <v>116</v>
      </c>
      <c r="D130" s="53">
        <v>1.2</v>
      </c>
      <c r="E130" s="74">
        <v>44207</v>
      </c>
      <c r="F130" s="131" t="s">
        <v>38</v>
      </c>
      <c r="G130" s="379"/>
      <c r="H130" s="381"/>
    </row>
    <row r="131" spans="1:8" x14ac:dyDescent="0.25">
      <c r="A131" s="416"/>
      <c r="B131" s="185" t="s">
        <v>54</v>
      </c>
      <c r="C131" s="186" t="s">
        <v>116</v>
      </c>
      <c r="D131" s="187">
        <v>1.2</v>
      </c>
      <c r="E131" s="74">
        <v>44207</v>
      </c>
      <c r="F131" s="188" t="s">
        <v>38</v>
      </c>
      <c r="G131" s="379"/>
      <c r="H131" s="381"/>
    </row>
    <row r="132" spans="1:8" x14ac:dyDescent="0.25">
      <c r="A132" s="416"/>
      <c r="B132" s="192" t="s">
        <v>54</v>
      </c>
      <c r="C132" s="193" t="s">
        <v>116</v>
      </c>
      <c r="D132" s="194">
        <v>1.2</v>
      </c>
      <c r="E132" s="74">
        <v>44207</v>
      </c>
      <c r="F132" s="195" t="s">
        <v>38</v>
      </c>
      <c r="G132" s="379"/>
      <c r="H132" s="381"/>
    </row>
    <row r="133" spans="1:8" x14ac:dyDescent="0.25">
      <c r="A133" s="228"/>
      <c r="B133" s="192" t="s">
        <v>54</v>
      </c>
      <c r="C133" s="193" t="s">
        <v>208</v>
      </c>
      <c r="D133" s="194">
        <v>6.5</v>
      </c>
      <c r="E133" s="229">
        <v>44221</v>
      </c>
      <c r="F133" s="158" t="s">
        <v>38</v>
      </c>
      <c r="G133" s="230"/>
      <c r="H133" s="227"/>
    </row>
    <row r="134" spans="1:8" ht="16.5" thickBot="1" x14ac:dyDescent="0.3">
      <c r="A134" s="211"/>
      <c r="B134" s="7"/>
      <c r="C134" s="17"/>
      <c r="D134" s="49"/>
      <c r="E134" s="70"/>
      <c r="F134" s="17"/>
      <c r="G134" s="212"/>
      <c r="H134" s="213"/>
    </row>
    <row r="135" spans="1:8" ht="16.5" thickBot="1" x14ac:dyDescent="0.3">
      <c r="A135" s="20"/>
      <c r="B135" s="9"/>
      <c r="C135" s="9"/>
      <c r="D135" s="77">
        <f>SUM(D105:D134)</f>
        <v>93.85000000000008</v>
      </c>
      <c r="E135" s="68"/>
      <c r="F135" s="19"/>
      <c r="G135" s="137"/>
      <c r="H135" s="63"/>
    </row>
    <row r="136" spans="1:8" x14ac:dyDescent="0.25">
      <c r="A136" s="20"/>
      <c r="B136" s="9"/>
      <c r="C136" s="9"/>
      <c r="D136" s="48"/>
      <c r="E136" s="68"/>
      <c r="F136" s="19"/>
      <c r="G136" s="137"/>
      <c r="H136" s="63"/>
    </row>
    <row r="137" spans="1:8" x14ac:dyDescent="0.25">
      <c r="A137" s="389" t="s">
        <v>205</v>
      </c>
      <c r="B137" s="32" t="s">
        <v>90</v>
      </c>
      <c r="C137" s="32" t="s">
        <v>91</v>
      </c>
      <c r="D137" s="47">
        <v>222.57</v>
      </c>
      <c r="E137" s="40">
        <v>44204</v>
      </c>
      <c r="F137" s="22" t="s">
        <v>37</v>
      </c>
      <c r="G137" s="379">
        <v>0</v>
      </c>
      <c r="H137" s="424">
        <v>2.9600000000000001E-2</v>
      </c>
    </row>
    <row r="138" spans="1:8" x14ac:dyDescent="0.25">
      <c r="A138" s="383"/>
      <c r="B138" s="25" t="s">
        <v>206</v>
      </c>
      <c r="C138" s="25" t="s">
        <v>112</v>
      </c>
      <c r="D138" s="50">
        <v>523.17999999999995</v>
      </c>
      <c r="E138" s="40">
        <v>44215</v>
      </c>
      <c r="F138" s="22" t="s">
        <v>37</v>
      </c>
      <c r="G138" s="379"/>
      <c r="H138" s="424"/>
    </row>
    <row r="139" spans="1:8" ht="16.5" thickBot="1" x14ac:dyDescent="0.3">
      <c r="A139" s="417"/>
      <c r="B139" s="16"/>
      <c r="C139" s="27"/>
      <c r="D139" s="49"/>
      <c r="E139" s="70"/>
      <c r="F139" s="31"/>
      <c r="G139" s="380"/>
      <c r="H139" s="425"/>
    </row>
    <row r="140" spans="1:8" ht="16.5" thickBot="1" x14ac:dyDescent="0.3">
      <c r="A140" s="112"/>
      <c r="B140" s="2"/>
      <c r="C140" s="2"/>
      <c r="D140" s="115">
        <f>SUM(D137:D139)</f>
        <v>745.75</v>
      </c>
      <c r="E140" s="114"/>
      <c r="F140" s="2"/>
      <c r="G140" s="138"/>
      <c r="H140" s="113"/>
    </row>
    <row r="141" spans="1:8" x14ac:dyDescent="0.25">
      <c r="A141" s="2"/>
      <c r="B141" s="2"/>
      <c r="C141" s="2"/>
      <c r="D141" s="219"/>
      <c r="E141" s="114"/>
      <c r="F141" s="2"/>
      <c r="G141" s="138"/>
      <c r="H141" s="113"/>
    </row>
    <row r="142" spans="1:8" x14ac:dyDescent="0.25">
      <c r="A142" s="389" t="s">
        <v>59</v>
      </c>
      <c r="B142" s="32"/>
      <c r="C142" s="161"/>
      <c r="D142" s="47"/>
      <c r="E142" s="40"/>
      <c r="F142" s="22" t="s">
        <v>37</v>
      </c>
      <c r="G142" s="422">
        <v>0</v>
      </c>
      <c r="H142" s="423">
        <v>2.9600000000000001E-2</v>
      </c>
    </row>
    <row r="143" spans="1:8" x14ac:dyDescent="0.25">
      <c r="A143" s="383"/>
      <c r="B143" s="25"/>
      <c r="C143" s="25"/>
      <c r="D143" s="50"/>
      <c r="E143" s="40"/>
      <c r="F143" s="22"/>
      <c r="G143" s="379"/>
      <c r="H143" s="424"/>
    </row>
    <row r="144" spans="1:8" x14ac:dyDescent="0.25">
      <c r="A144" s="383"/>
      <c r="B144" s="25"/>
      <c r="C144" s="25"/>
      <c r="D144" s="50"/>
      <c r="E144" s="40"/>
      <c r="F144" s="22"/>
      <c r="G144" s="379"/>
      <c r="H144" s="424"/>
    </row>
    <row r="145" spans="1:8" ht="16.5" thickBot="1" x14ac:dyDescent="0.3">
      <c r="A145" s="417"/>
      <c r="B145" s="16"/>
      <c r="C145" s="27"/>
      <c r="D145" s="49"/>
      <c r="E145" s="70"/>
      <c r="F145" s="31"/>
      <c r="G145" s="380"/>
      <c r="H145" s="425"/>
    </row>
    <row r="146" spans="1:8" ht="16.5" thickBot="1" x14ac:dyDescent="0.3">
      <c r="A146" s="112"/>
      <c r="B146" s="2"/>
      <c r="C146" s="2"/>
      <c r="D146" s="115">
        <v>0</v>
      </c>
      <c r="E146" s="114"/>
      <c r="F146" s="2"/>
      <c r="G146" s="138"/>
      <c r="H146" s="113"/>
    </row>
    <row r="147" spans="1:8" ht="16.5" thickBot="1" x14ac:dyDescent="0.3"/>
    <row r="148" spans="1:8" ht="16.5" thickBot="1" x14ac:dyDescent="0.3">
      <c r="A148" s="220" t="s">
        <v>207</v>
      </c>
      <c r="B148" s="221"/>
      <c r="C148" s="221"/>
      <c r="D148" s="222">
        <v>91283.13</v>
      </c>
      <c r="E148" s="223"/>
      <c r="F148" s="224"/>
      <c r="G148" s="225"/>
      <c r="H148" s="226"/>
    </row>
    <row r="154" spans="1:8" x14ac:dyDescent="0.25">
      <c r="C154" s="129" t="s">
        <v>47</v>
      </c>
    </row>
    <row r="155" spans="1:8" x14ac:dyDescent="0.25">
      <c r="C155" t="s">
        <v>48</v>
      </c>
    </row>
  </sheetData>
  <mergeCells count="39">
    <mergeCell ref="A142:A145"/>
    <mergeCell ref="G142:G145"/>
    <mergeCell ref="H142:H145"/>
    <mergeCell ref="A137:A139"/>
    <mergeCell ref="G137:G139"/>
    <mergeCell ref="H137:H139"/>
    <mergeCell ref="A1:H5"/>
    <mergeCell ref="A6:H7"/>
    <mergeCell ref="A103:B104"/>
    <mergeCell ref="A105:A132"/>
    <mergeCell ref="G105:G132"/>
    <mergeCell ref="H105:H132"/>
    <mergeCell ref="A86:A88"/>
    <mergeCell ref="G86:G88"/>
    <mergeCell ref="H86:H88"/>
    <mergeCell ref="A92:A102"/>
    <mergeCell ref="G92:G102"/>
    <mergeCell ref="H92:H102"/>
    <mergeCell ref="A75:A77"/>
    <mergeCell ref="G75:G77"/>
    <mergeCell ref="H75:H77"/>
    <mergeCell ref="A80:A83"/>
    <mergeCell ref="G80:G83"/>
    <mergeCell ref="H80:H83"/>
    <mergeCell ref="A17:A45"/>
    <mergeCell ref="G17:G45"/>
    <mergeCell ref="H17:H45"/>
    <mergeCell ref="A48:A71"/>
    <mergeCell ref="G48:G71"/>
    <mergeCell ref="H48:H71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2021-02-09T14:08:30Z</cp:lastPrinted>
  <dcterms:created xsi:type="dcterms:W3CDTF">2014-10-01T16:57:45Z</dcterms:created>
  <dcterms:modified xsi:type="dcterms:W3CDTF">2021-05-25T15:02:26Z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