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restação de contas mensal - 2021\Prestação Março\"/>
    </mc:Choice>
  </mc:AlternateContent>
  <bookViews>
    <workbookView xWindow="0" yWindow="0" windowWidth="15360" windowHeight="7050" tabRatio="500" firstSheet="1" activeTab="3"/>
  </bookViews>
  <sheets>
    <sheet name="Planilha1" sheetId="9" r:id="rId1"/>
    <sheet name="OSC " sheetId="1" r:id="rId2"/>
    <sheet name="Caixa diário" sheetId="8" r:id="rId3"/>
    <sheet name="Grupo Despesas" sheetId="4" r:id="rId4"/>
  </sheets>
  <definedNames>
    <definedName name="__xlnm__FilterDatabase" localSheetId="1">'OSC '!$D$28:$I$178</definedName>
    <definedName name="__xlnm__FilterDatabase_0" localSheetId="1">'OSC '!$D$28:$I$178</definedName>
  </definedNames>
  <calcPr calcId="162913"/>
</workbook>
</file>

<file path=xl/calcChain.xml><?xml version="1.0" encoding="utf-8"?>
<calcChain xmlns="http://schemas.openxmlformats.org/spreadsheetml/2006/main">
  <c r="O298" i="8" l="1"/>
  <c r="M298" i="8"/>
  <c r="L298" i="8"/>
  <c r="N296" i="8"/>
  <c r="N293" i="8"/>
  <c r="N289" i="8"/>
  <c r="N286" i="8"/>
  <c r="N282" i="8"/>
  <c r="N279" i="8"/>
  <c r="N298" i="8" s="1"/>
  <c r="M275" i="8"/>
  <c r="L275" i="8"/>
  <c r="O274" i="8"/>
  <c r="N270" i="8"/>
  <c r="N267" i="8"/>
  <c r="N263" i="8"/>
  <c r="N260" i="8"/>
  <c r="O256" i="8"/>
  <c r="N254" i="8"/>
  <c r="O251" i="8"/>
  <c r="N249" i="8"/>
  <c r="N245" i="8"/>
  <c r="N242" i="8"/>
  <c r="N238" i="8"/>
  <c r="O235" i="8"/>
  <c r="N233" i="8"/>
  <c r="N275" i="8" s="1"/>
  <c r="N229" i="8"/>
  <c r="O226" i="8"/>
  <c r="N224" i="8"/>
  <c r="O220" i="8"/>
  <c r="O275" i="8" s="1"/>
  <c r="N218" i="8"/>
  <c r="N215" i="8"/>
  <c r="M211" i="8"/>
  <c r="L211" i="8"/>
  <c r="N210" i="8"/>
  <c r="N207" i="8"/>
  <c r="N203" i="8"/>
  <c r="N200" i="8"/>
  <c r="O196" i="8"/>
  <c r="N194" i="8"/>
  <c r="N191" i="8"/>
  <c r="N187" i="8"/>
  <c r="N184" i="8"/>
  <c r="N180" i="8"/>
  <c r="N177" i="8"/>
  <c r="O173" i="8"/>
  <c r="N171" i="8"/>
  <c r="O168" i="8"/>
  <c r="N165" i="8"/>
  <c r="N161" i="8"/>
  <c r="O158" i="8"/>
  <c r="O211" i="8" s="1"/>
  <c r="N156" i="8"/>
  <c r="N211" i="8" s="1"/>
  <c r="M152" i="8"/>
  <c r="L152" i="8"/>
  <c r="L300" i="8" s="1"/>
  <c r="O151" i="8"/>
  <c r="N149" i="8"/>
  <c r="N146" i="8"/>
  <c r="O142" i="8"/>
  <c r="O152" i="8" s="1"/>
  <c r="N140" i="8"/>
  <c r="N137" i="8"/>
  <c r="O133" i="8"/>
  <c r="N131" i="8"/>
  <c r="N128" i="8"/>
  <c r="N124" i="8"/>
  <c r="N121" i="8"/>
  <c r="N117" i="8"/>
  <c r="N114" i="8"/>
  <c r="N110" i="8"/>
  <c r="N107" i="8"/>
  <c r="N103" i="8"/>
  <c r="N100" i="8"/>
  <c r="N152" i="8" s="1"/>
  <c r="M95" i="8"/>
  <c r="M300" i="8" s="1"/>
  <c r="L95" i="8"/>
  <c r="N94" i="8"/>
  <c r="N91" i="8"/>
  <c r="O87" i="8"/>
  <c r="N85" i="8"/>
  <c r="O82" i="8"/>
  <c r="N76" i="8"/>
  <c r="O73" i="8"/>
  <c r="N71" i="8"/>
  <c r="N67" i="8"/>
  <c r="O64" i="8"/>
  <c r="N62" i="8"/>
  <c r="N58" i="8"/>
  <c r="N55" i="8"/>
  <c r="N51" i="8"/>
  <c r="N48" i="8"/>
  <c r="N45" i="8"/>
  <c r="O42" i="8"/>
  <c r="O95" i="8" s="1"/>
  <c r="N40" i="8"/>
  <c r="N95" i="8" s="1"/>
  <c r="M36" i="8"/>
  <c r="L36" i="8"/>
  <c r="O35" i="8"/>
  <c r="N31" i="8"/>
  <c r="O28" i="8"/>
  <c r="N26" i="8"/>
  <c r="O22" i="8"/>
  <c r="O36" i="8" s="1"/>
  <c r="N20" i="8"/>
  <c r="N17" i="8"/>
  <c r="O13" i="8"/>
  <c r="N11" i="8"/>
  <c r="N6" i="8"/>
  <c r="N36" i="8" s="1"/>
  <c r="N300" i="8" l="1"/>
  <c r="O300" i="8"/>
  <c r="D187" i="4"/>
  <c r="D193" i="4" l="1"/>
  <c r="F178" i="1" l="1"/>
  <c r="D143" i="4" l="1"/>
  <c r="D63" i="4" l="1"/>
  <c r="D172" i="4" l="1"/>
  <c r="I24" i="1" l="1"/>
  <c r="D167" i="4" l="1"/>
  <c r="D200" i="4" l="1"/>
  <c r="D159" i="4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F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H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<sst xmlns="http://schemas.openxmlformats.org/spreadsheetml/2006/main" count="1784" uniqueCount="368">
  <si>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</si>
  <si>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</si>
  <si>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</si>
  <si>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</si>
  <si>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</si>
  <si>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</si>
  <si>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</si>
  <si>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</si>
  <si>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</si>
  <si>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</si>
  <si>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</si>
  <si>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</si>
  <si>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</si>
  <si>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</si>
  <si>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</si>
  <si>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</si>
  <si>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</si>
  <si>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</si>
  <si>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</si>
  <si>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</si>
  <si>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</si>
  <si>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</si>
  <si>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</si>
  <si>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</si>
  <si>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</si>
  <si>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</si>
  <si>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>%  previsto no Plano de Trabalho</t>
  </si>
  <si>
    <t>nr documento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</si>
  <si>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</si>
  <si>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</si>
  <si>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</si>
  <si>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</si>
  <si>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</si>
  <si>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</si>
  <si>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</si>
  <si>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</si>
  <si>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</si>
  <si>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</si>
  <si>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</si>
  <si>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Transferência</t>
  </si>
  <si>
    <t>Graciete Etile</t>
  </si>
  <si>
    <t>Heitor Santos</t>
  </si>
  <si>
    <t>Suellen Helena</t>
  </si>
  <si>
    <t>Jozeli Vieira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</si>
  <si>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</si>
  <si>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</si>
  <si>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</si>
  <si>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</si>
  <si>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</si>
  <si>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</si>
  <si>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Arlindo Venancio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</si>
  <si>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</si>
  <si>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</si>
  <si>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</si>
  <si>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</si>
  <si>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</si>
  <si>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</si>
  <si>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</si>
  <si>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Maria Solange</t>
  </si>
  <si>
    <t>Bom Prato Itaim Paulista</t>
  </si>
  <si>
    <t>Criança</t>
  </si>
  <si>
    <t>Adulto</t>
  </si>
  <si>
    <t>Retorno</t>
  </si>
  <si>
    <t>Excedente</t>
  </si>
  <si>
    <t>Extrato</t>
  </si>
  <si>
    <t>Total do mês</t>
  </si>
  <si>
    <t>Legenda</t>
  </si>
  <si>
    <t>Leopoldo Carlos</t>
  </si>
  <si>
    <t xml:space="preserve">  </t>
  </si>
  <si>
    <t>Ajuda de custo voluntariado</t>
  </si>
  <si>
    <t>Outros materiais de consumo</t>
  </si>
  <si>
    <t>Outros serviços de terceiros</t>
  </si>
  <si>
    <t>Luciana M Almeida</t>
  </si>
  <si>
    <t>Diogo Araujo</t>
  </si>
  <si>
    <t>FGTS</t>
  </si>
  <si>
    <t>Liliane de Melo</t>
  </si>
  <si>
    <t>Analia Souza Cruz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</si>
  <si>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</si>
  <si>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</si>
  <si>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</si>
  <si>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</si>
  <si>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</si>
  <si>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</si>
  <si>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</si>
  <si>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t>Verisure Brasil</t>
  </si>
  <si>
    <t>Monitoramento de alarmes</t>
  </si>
  <si>
    <t>Fornecimento de gás</t>
  </si>
  <si>
    <t xml:space="preserve">Café </t>
  </si>
  <si>
    <t xml:space="preserve"> QRcode</t>
  </si>
  <si>
    <t>QRcode</t>
  </si>
  <si>
    <t>Data débito</t>
  </si>
  <si>
    <t>Saúde ocupacional</t>
  </si>
  <si>
    <t>Nº documento</t>
  </si>
  <si>
    <t>Ana Cristina A. Araujo</t>
  </si>
  <si>
    <t>QR Code</t>
  </si>
  <si>
    <t>Valor depositar</t>
  </si>
  <si>
    <t>Luan M Romeiro</t>
  </si>
  <si>
    <t>Coleta de resíduos</t>
  </si>
  <si>
    <t>R$ -</t>
  </si>
  <si>
    <t>O.S.A Comércio Embalagens</t>
  </si>
  <si>
    <t>Tranferência</t>
  </si>
  <si>
    <t>Marcelo Jose</t>
  </si>
  <si>
    <t>Anália Souza</t>
  </si>
  <si>
    <t>Débora Rocca</t>
  </si>
  <si>
    <t xml:space="preserve"> 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</si>
  <si>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</si>
  <si>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</si>
  <si>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Folha de pagamento - encargos</t>
  </si>
  <si>
    <t>Tatiana Cristina de Santana</t>
  </si>
  <si>
    <t>Eduardo Henrique da Silva</t>
  </si>
  <si>
    <t>Alexandre Cerqueira</t>
  </si>
  <si>
    <t>Fabiana Alves</t>
  </si>
  <si>
    <t>Sueli Bispo</t>
  </si>
  <si>
    <t>Greice Kelli Freire</t>
  </si>
  <si>
    <t>Greice Kelli</t>
  </si>
  <si>
    <t>Alexandre Cerqueira Gozzi</t>
  </si>
  <si>
    <t>Priscilla Garcia Terribelle</t>
  </si>
  <si>
    <t>Fabiana Alves Sousa</t>
  </si>
  <si>
    <t>Recursos Humanos</t>
  </si>
  <si>
    <t>Aluguel do imóvel</t>
  </si>
  <si>
    <t>Despesas bancárias</t>
  </si>
  <si>
    <t>Manutenções e adaptações</t>
  </si>
  <si>
    <t>Acqua Coleta de resíduos</t>
  </si>
  <si>
    <t>VALOR TOTAL DAS DESPESAS........................................................................................</t>
  </si>
  <si>
    <t>Lea Alves Maria Leme Hortifruti - ME</t>
  </si>
  <si>
    <t>Hortifruti</t>
  </si>
  <si>
    <t>CNPJ</t>
  </si>
  <si>
    <t>22.123.456/0001-81</t>
  </si>
  <si>
    <t>Marmitex de isopor</t>
  </si>
  <si>
    <t>00.013.579/0001-27</t>
  </si>
  <si>
    <t>Coxa solteira</t>
  </si>
  <si>
    <t>30.762.981/0001-75</t>
  </si>
  <si>
    <t>Rima Mercantil</t>
  </si>
  <si>
    <t>17.257.812/0001-10</t>
  </si>
  <si>
    <t>GPS</t>
  </si>
  <si>
    <t>08.373.644/0001-37</t>
  </si>
  <si>
    <t>Paleta suina</t>
  </si>
  <si>
    <t>23.284.335/0001-84</t>
  </si>
  <si>
    <t>Comércio de Carnes Mikail Ltda</t>
  </si>
  <si>
    <t>Claro</t>
  </si>
  <si>
    <t>Óleo de soja</t>
  </si>
  <si>
    <t>Leite</t>
  </si>
  <si>
    <t>Gouveia Serviços ADM. E Cobrança</t>
  </si>
  <si>
    <t>Sindicato Sitraemfa</t>
  </si>
  <si>
    <t>Contribuição associativa</t>
  </si>
  <si>
    <t>12.799.986/0001-90</t>
  </si>
  <si>
    <t>Copolfood Com. Prod. Alimentícios Ltda</t>
  </si>
  <si>
    <t>Frios e requeijão</t>
  </si>
  <si>
    <t>Linguiça calabresa</t>
  </si>
  <si>
    <t>Cesta Silco Ltda</t>
  </si>
  <si>
    <t>Carne moida</t>
  </si>
  <si>
    <t>Férias</t>
  </si>
  <si>
    <t>Renata da Silva</t>
  </si>
  <si>
    <t xml:space="preserve">Encargos Folha de pagamento </t>
  </si>
  <si>
    <t>Moela</t>
  </si>
  <si>
    <t>Aliança Com. Bob. Fit. E Et. Ltda</t>
  </si>
  <si>
    <t>Brasilia Alimentos Ltda</t>
  </si>
  <si>
    <t>Arroz, feijão</t>
  </si>
  <si>
    <t>HD Sistemas de limpeza e descartáveis</t>
  </si>
  <si>
    <t>Produtos de limpeza e descartáveis</t>
  </si>
  <si>
    <t>Documento de arrecadação de Receitas Federais</t>
  </si>
  <si>
    <t>Almondega bovina</t>
  </si>
  <si>
    <t>Bucho bovino</t>
  </si>
  <si>
    <t>Acem</t>
  </si>
  <si>
    <t>Paleta suina, linguiça frango</t>
  </si>
  <si>
    <t>Encargos rescisório</t>
  </si>
  <si>
    <t>IR salário</t>
  </si>
  <si>
    <t>PIS</t>
  </si>
  <si>
    <t>Henrique Sebastião France</t>
  </si>
  <si>
    <t xml:space="preserve"> Presidente</t>
  </si>
  <si>
    <t>Rescisão contrato</t>
  </si>
  <si>
    <t>Pão frances</t>
  </si>
  <si>
    <t>S.M. Serretiello</t>
  </si>
  <si>
    <t>rateio contabilidade</t>
  </si>
  <si>
    <t>Gouveia Serviços Adm. E Cobrança</t>
  </si>
  <si>
    <t>Locação imóvel</t>
  </si>
  <si>
    <t>Energia elétrica (escritório restaurante)</t>
  </si>
  <si>
    <t>Etiquetas para marmitex</t>
  </si>
  <si>
    <t>Rateio - administrativo</t>
  </si>
  <si>
    <t>Renata Pereira Da Cruz</t>
  </si>
  <si>
    <t>Carta recibo nº 246 e 247 e Carta QR Code nº 19/2021</t>
  </si>
  <si>
    <t>mês: Março /2021</t>
  </si>
  <si>
    <t>000.000.738</t>
  </si>
  <si>
    <t>000.000.734</t>
  </si>
  <si>
    <t>Prestação de serviços - nutricionista</t>
  </si>
  <si>
    <t>00013579/0004-60</t>
  </si>
  <si>
    <t>Pataka Comércio de Aves Ltda - ME</t>
  </si>
  <si>
    <t>015.912478/0001-65</t>
  </si>
  <si>
    <t>Aluguel restaurante</t>
  </si>
  <si>
    <t>391.011.588-80</t>
  </si>
  <si>
    <t>16.977.024/0001-35</t>
  </si>
  <si>
    <t>Boi Forte Ind e Com de Alimentos Ltda</t>
  </si>
  <si>
    <t>Figado iscas</t>
  </si>
  <si>
    <t>Macarrão,farinhas,açúcar,sal,cogumelo,milho verde</t>
  </si>
  <si>
    <t>Frigbrasil Com. De Carnes e Alimentos</t>
  </si>
  <si>
    <t>Coxa com sobrecoxa, coxa solteira</t>
  </si>
  <si>
    <t>36.850.123/0001-69</t>
  </si>
  <si>
    <t>Platina Estoque Online Alimentos Eireli</t>
  </si>
  <si>
    <t>Doces,caldos,batata flocos,amido de milho,leite,marga</t>
  </si>
  <si>
    <t>000.197.577</t>
  </si>
  <si>
    <t>Achocolatado, farinha de mandioca,molho,vinho,oréga</t>
  </si>
  <si>
    <t>000.020.859</t>
  </si>
  <si>
    <t>14.238.461/0001-01</t>
  </si>
  <si>
    <t>08.373.644/0011-37</t>
  </si>
  <si>
    <t>Bacon</t>
  </si>
  <si>
    <t>Bucho cortado</t>
  </si>
  <si>
    <t>File, coxa solteira</t>
  </si>
  <si>
    <t>Requeijão,frios</t>
  </si>
  <si>
    <t>Fenix Foods Alimentos  Eireli - EPP</t>
  </si>
  <si>
    <t>000.000.193</t>
  </si>
  <si>
    <t>10.370.565/0002-03</t>
  </si>
  <si>
    <t>O.S.A Comércio Embalagens e Descartávei</t>
  </si>
  <si>
    <t>Marmitex</t>
  </si>
  <si>
    <t>Christian Lopes</t>
  </si>
  <si>
    <t>22.873.332/0001-13</t>
  </si>
  <si>
    <t>3GX Comércio de Alimentos Eireli</t>
  </si>
  <si>
    <t>05.528.629/0002-40</t>
  </si>
  <si>
    <t>CDI Barra Produtos Imp. E Exp Ltda</t>
  </si>
  <si>
    <t>Paleta suina,acem bovino, file de peito</t>
  </si>
  <si>
    <t>1230312051-0</t>
  </si>
  <si>
    <t>02.558.157/0001-62</t>
  </si>
  <si>
    <t>Vivo</t>
  </si>
  <si>
    <t>Telefone e internet (restaurante)</t>
  </si>
  <si>
    <t>000.000.201</t>
  </si>
  <si>
    <t>43.283.811/00012-02</t>
  </si>
  <si>
    <t>Kalunga</t>
  </si>
  <si>
    <t>Materiais de escritório</t>
  </si>
  <si>
    <t>Steak de frango</t>
  </si>
  <si>
    <t>09.478.580/0001-00</t>
  </si>
  <si>
    <t>Inove Higiene Comércio e Serviços Descartáveis</t>
  </si>
  <si>
    <t>Sabonete antisséptico, toalha bobina</t>
  </si>
  <si>
    <t>000135790001-27</t>
  </si>
  <si>
    <t>File de peito</t>
  </si>
  <si>
    <t>30906.</t>
  </si>
  <si>
    <t>11.660.106/0001-38</t>
  </si>
  <si>
    <t>30.608.458/0001-99</t>
  </si>
  <si>
    <t>Acqua Coleta de residuo Ambiental</t>
  </si>
  <si>
    <t>Prestação de serviços de coleta</t>
  </si>
  <si>
    <t>00.640.071/0001-59</t>
  </si>
  <si>
    <t>Calvo Coml Imp. E Exp Ltda</t>
  </si>
  <si>
    <t>3XG Comércio de Alimentos Eireli</t>
  </si>
  <si>
    <t>Paleta suina, file de peito</t>
  </si>
  <si>
    <t>61.695/0001-93</t>
  </si>
  <si>
    <t>Enel</t>
  </si>
  <si>
    <t>Energia elétrica ( restaurante)</t>
  </si>
  <si>
    <t>03.328.617/0001-29</t>
  </si>
  <si>
    <t>Cestas básica</t>
  </si>
  <si>
    <t>Marco A Diniz</t>
  </si>
  <si>
    <t>Rescisão trabalhista</t>
  </si>
  <si>
    <t>30.678.806/0001-65</t>
  </si>
  <si>
    <t>S.M. Serretiello Assessoria (despesas adm)</t>
  </si>
  <si>
    <t>Rateio entre projetos</t>
  </si>
  <si>
    <t>03.715.399/0001-85</t>
  </si>
  <si>
    <t>000.000.739</t>
  </si>
  <si>
    <t>22.123.718/0001-81</t>
  </si>
  <si>
    <t>05.624.538/0001-90</t>
  </si>
  <si>
    <t>Londres Comércio de Carnes e Derivados Ltda</t>
  </si>
  <si>
    <t>000.215.878</t>
  </si>
  <si>
    <t>15.810.932/0001-77</t>
  </si>
  <si>
    <t>HD Sistemas de limpeza e Descartáveis</t>
  </si>
  <si>
    <t>Produtos de limpeza, descartáveis</t>
  </si>
  <si>
    <t>1230304606-0</t>
  </si>
  <si>
    <t>Telefone e internet (escritório restaurante)</t>
  </si>
  <si>
    <t>56.809.338/0001-43</t>
  </si>
  <si>
    <t>000.000.740</t>
  </si>
  <si>
    <t>000.000.207</t>
  </si>
  <si>
    <t>09.034.308/0003-94</t>
  </si>
  <si>
    <t>CCF Alimentos Ltda</t>
  </si>
  <si>
    <t>25.074.422/0001-32</t>
  </si>
  <si>
    <t>West Frango Comércio de Alimentos Ltda</t>
  </si>
  <si>
    <t>Figado bovino, file de peito</t>
  </si>
  <si>
    <t>Paleta suina,lombinho</t>
  </si>
  <si>
    <t>56.889.338/0001-43</t>
  </si>
  <si>
    <t>Lombinho bovino</t>
  </si>
  <si>
    <t>000.020.972</t>
  </si>
  <si>
    <t>17933362/0001-38</t>
  </si>
  <si>
    <t>CFS Supermercado Eireli</t>
  </si>
  <si>
    <t>Paleta suina,acem,bacon,file de peito</t>
  </si>
  <si>
    <t>01.030.227/0001-42</t>
  </si>
  <si>
    <t>Nova Clara Paes e Doces Ltda</t>
  </si>
  <si>
    <t>Documento de arrecadação de receitas</t>
  </si>
  <si>
    <t>Darf aluguel</t>
  </si>
  <si>
    <t>FGTS - rescisão Fabiana alves</t>
  </si>
  <si>
    <t>FGTS - rescisão Tatiana Cristina</t>
  </si>
  <si>
    <t>FGTS - rescisão Alexandre Cerqueira</t>
  </si>
  <si>
    <t>Encargos - folha de pagamento</t>
  </si>
  <si>
    <t>Contribuição assistencial</t>
  </si>
  <si>
    <t>23.043.774/0001-03</t>
  </si>
  <si>
    <t>Jecivaldo de Oliveira Ferreira Com.  Serv. Equip. p/cozinha</t>
  </si>
  <si>
    <t>000.000.741</t>
  </si>
  <si>
    <t>000.000.212</t>
  </si>
  <si>
    <t>61.902.199/0189-17</t>
  </si>
  <si>
    <t>Linguiça frango</t>
  </si>
  <si>
    <t>Alho descascado</t>
  </si>
  <si>
    <t>1ª Parcela - fogão industrial</t>
  </si>
  <si>
    <t>000.000.756</t>
  </si>
  <si>
    <t>Ana Crisitna Amorim (despesas adm.)</t>
  </si>
  <si>
    <t>Renata Pereira da Cruz (despesas adm.)</t>
  </si>
  <si>
    <t>000.000.221</t>
  </si>
  <si>
    <t>1ª Parcela - 02 carros plataforma inox</t>
  </si>
  <si>
    <t>Sassami em tiras</t>
  </si>
  <si>
    <t>04.528.629/0002-40</t>
  </si>
  <si>
    <t>Paleta suina, figado bovino</t>
  </si>
  <si>
    <t>40.432.544/0001-47</t>
  </si>
  <si>
    <t xml:space="preserve">Claro </t>
  </si>
  <si>
    <t>Pagº conta celular</t>
  </si>
  <si>
    <t>Temperos,farinhas,molhos,caldos,vinhos</t>
  </si>
  <si>
    <t>61.602.199/0189-17</t>
  </si>
  <si>
    <t>Sal,açúcar,leite,farinhas,amido,ervilha,mostarda</t>
  </si>
  <si>
    <t>000.198.504</t>
  </si>
  <si>
    <t>Amendoim,doces, leite de coco,extrato tomate</t>
  </si>
  <si>
    <t>325.041.968-06</t>
  </si>
  <si>
    <t>Ir pagamentos</t>
  </si>
  <si>
    <t>04.213.718/0004-60</t>
  </si>
  <si>
    <t>04.213718/0004-60</t>
  </si>
  <si>
    <t>Ref: hora extra dia 25/01</t>
  </si>
  <si>
    <t>Vale transporte</t>
  </si>
  <si>
    <t>54.068.960/0001-12</t>
  </si>
  <si>
    <t>DEMONSTRATIVO DE PAGAMENTOS POR GRUPO DE DESPESAS - MÊS MARÇO/2021</t>
  </si>
  <si>
    <t>Marco A. Diniz</t>
  </si>
  <si>
    <t>Hora extra 25/01</t>
  </si>
  <si>
    <t>FGTS - Tatiana Cristina</t>
  </si>
  <si>
    <t>FGTS - Fabiana Alves</t>
  </si>
  <si>
    <t>FGTS - Alexandre Cerqueira</t>
  </si>
  <si>
    <t>Lea Alves Maria Leme</t>
  </si>
  <si>
    <t>Pataka Comércio de Aves</t>
  </si>
  <si>
    <t>Boi Forte Ind. E Com. De Alimentos</t>
  </si>
  <si>
    <t>Fígado iscas</t>
  </si>
  <si>
    <t>Macarrão,farinhas,açúcar,sal,cogumelos</t>
  </si>
  <si>
    <t>Paleta suina, línguiça frango</t>
  </si>
  <si>
    <t>Platina Estoque Online  Alimentos</t>
  </si>
  <si>
    <t>Doces, caldos, batata flocos,leite</t>
  </si>
  <si>
    <t>Achocolatado, farinha de mandioca, molho</t>
  </si>
  <si>
    <t>Requeijão, frios</t>
  </si>
  <si>
    <t>Fenix Foods Alimentos Eireli - EPP</t>
  </si>
  <si>
    <t>3GX Comércio de Alimentos</t>
  </si>
  <si>
    <t>CDI Barra Produtos Imp. E Exp. Ltda</t>
  </si>
  <si>
    <t>Paleta suina,cem bovino,file de peito</t>
  </si>
  <si>
    <t>Cesta Silco</t>
  </si>
  <si>
    <t>Cesta básica</t>
  </si>
  <si>
    <t>Londres Comércio de Carnes e Derivados</t>
  </si>
  <si>
    <t>Arroz,feijão</t>
  </si>
  <si>
    <t>West Frango Comércio de Alimentos</t>
  </si>
  <si>
    <t>Paleta suina, lombinho</t>
  </si>
  <si>
    <t>CFS Supermercado Eirelli</t>
  </si>
  <si>
    <t>Nova Clara Pães e Doces</t>
  </si>
  <si>
    <t xml:space="preserve">Sassami em tiras </t>
  </si>
  <si>
    <t>Temperos, farinhas, molhos, caldos</t>
  </si>
  <si>
    <t>Sal,açúcar,farinhas,amido,ervilha</t>
  </si>
  <si>
    <t xml:space="preserve">Amendoim,doces,leite de coco,extrato </t>
  </si>
  <si>
    <t xml:space="preserve">Darf aluguel </t>
  </si>
  <si>
    <t>Telefone,internet (escritório restaurante)</t>
  </si>
  <si>
    <t>Telefone, internet (restaurante)</t>
  </si>
  <si>
    <t>Jecivaldo de Oliveira Ferreira</t>
  </si>
  <si>
    <t>1ª Parcela fogão industrial</t>
  </si>
  <si>
    <t>1ª Parcela - 02 carros plataforma</t>
  </si>
  <si>
    <t>Inove Higiene Comércio e Serviços</t>
  </si>
  <si>
    <t>Depósito diário- Março 2021</t>
  </si>
  <si>
    <t>02/03;/2021</t>
  </si>
  <si>
    <t>03/03;2021</t>
  </si>
  <si>
    <t>0-4/03/2021</t>
  </si>
  <si>
    <t>Carta recibo nº 248 e 249 e Carta QR Code nº 19</t>
  </si>
  <si>
    <t>Carta recibo nº 250 e 251 e Carta QR Code nº 20</t>
  </si>
  <si>
    <t>Carta recibo nº 252 e 253 e Carta QR Code nº 21</t>
  </si>
  <si>
    <t>Carta recibo nº 254 e 255  e Carta QR Code nº 22</t>
  </si>
  <si>
    <t>Carta recibo nº 256  e Carta QR Code nº 23</t>
  </si>
  <si>
    <t>Saldo mês atual: R$ 51.587,00</t>
  </si>
  <si>
    <t>Saldo mês anterior: R$ 42.226,00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</si>
</sst>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68" formatCode="_(* #,##0.00_);_(* \(#,##0.00\);_(* &quot;-&quot;??_);_(@_)"/>
  </numFmts>
  <fonts count="47" x14ac:knownFonts="1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u/>
      <sz val="12"/>
      <color indexed="12"/>
      <name val="Verdana"/>
      <family val="2"/>
    </font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Verdana"/>
      <family val="2"/>
    </font>
    <font>
      <u/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b/>
      <sz val="11"/>
      <color theme="1"/>
      <name val="Comic Sans MS"/>
      <family val="4"/>
    </font>
    <font>
      <b/>
      <sz val="12"/>
      <color indexed="8"/>
      <name val="Comic Sans MS"/>
      <family val="4"/>
    </font>
    <font>
      <sz val="12"/>
      <color indexed="8"/>
      <name val="Comic Sans MS"/>
      <family val="4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Verdana"/>
      <family val="2"/>
    </font>
    <font>
      <sz val="10"/>
      <name val="Calibri"/>
      <family val="2"/>
      <scheme val="minor"/>
    </font>
    <font>
      <sz val="12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</fills>
  <borders count="10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6" fillId="0" borderId="0" applyBorder="0" applyProtection="0"/>
    <xf numFmtId="166" fontId="7" fillId="0" borderId="0" applyFill="0" applyBorder="0" applyAlignment="0" applyProtection="0"/>
    <xf numFmtId="0" fontId="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9" fontId="2" fillId="0" borderId="0" applyFill="0" applyBorder="0" applyAlignment="0" applyProtection="0"/>
    <xf numFmtId="168" fontId="14" fillId="0" borderId="0" applyFont="0" applyFill="0" applyBorder="0" applyAlignment="0" applyProtection="0"/>
    <xf numFmtId="43" fontId="2" fillId="0" borderId="0" applyFill="0" applyBorder="0" applyAlignment="0" applyProtection="0"/>
  </cellStyleXfs>
  <cellXfs count="476">
    <xf numFmtId="0" fontId="0" fillId="0" borderId="0" xfId="0"/>
    <xf numFmtId="0" fontId="4" fillId="0" borderId="0" xfId="0" applyFont="1"/>
    <xf numFmtId="0" fontId="20" fillId="3" borderId="0" xfId="0" applyFont="1" applyFill="1" applyBorder="1"/>
    <xf numFmtId="0" fontId="24" fillId="0" borderId="14" xfId="0" applyFont="1" applyFill="1" applyBorder="1" applyAlignment="1">
      <alignment horizontal="left"/>
    </xf>
    <xf numFmtId="0" fontId="20" fillId="0" borderId="14" xfId="0" applyFont="1" applyBorder="1"/>
    <xf numFmtId="0" fontId="24" fillId="0" borderId="10" xfId="0" applyFont="1" applyFill="1" applyBorder="1" applyAlignment="1">
      <alignment horizontal="left"/>
    </xf>
    <xf numFmtId="0" fontId="20" fillId="0" borderId="10" xfId="0" applyFont="1" applyBorder="1"/>
    <xf numFmtId="0" fontId="24" fillId="0" borderId="15" xfId="0" applyFont="1" applyFill="1" applyBorder="1" applyAlignment="1">
      <alignment horizontal="left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/>
    <xf numFmtId="14" fontId="24" fillId="0" borderId="14" xfId="0" applyNumberFormat="1" applyFont="1" applyFill="1" applyBorder="1" applyAlignment="1">
      <alignment horizontal="center" vertical="center" wrapText="1"/>
    </xf>
    <xf numFmtId="14" fontId="24" fillId="0" borderId="10" xfId="0" applyNumberFormat="1" applyFont="1" applyFill="1" applyBorder="1" applyAlignment="1">
      <alignment horizontal="center" vertical="center" wrapText="1"/>
    </xf>
    <xf numFmtId="166" fontId="24" fillId="0" borderId="10" xfId="3" applyFont="1" applyFill="1" applyBorder="1" applyAlignment="1">
      <alignment horizontal="left"/>
    </xf>
    <xf numFmtId="0" fontId="24" fillId="3" borderId="10" xfId="0" applyFont="1" applyFill="1" applyBorder="1" applyAlignment="1"/>
    <xf numFmtId="4" fontId="24" fillId="3" borderId="10" xfId="9" applyNumberFormat="1" applyFont="1" applyFill="1" applyBorder="1" applyAlignment="1">
      <alignment horizontal="right"/>
    </xf>
    <xf numFmtId="0" fontId="20" fillId="0" borderId="15" xfId="0" applyFont="1" applyBorder="1" applyAlignment="1">
      <alignment horizontal="left"/>
    </xf>
    <xf numFmtId="0" fontId="20" fillId="0" borderId="15" xfId="0" applyFont="1" applyBorder="1"/>
    <xf numFmtId="14" fontId="20" fillId="0" borderId="15" xfId="0" applyNumberFormat="1" applyFont="1" applyBorder="1"/>
    <xf numFmtId="0" fontId="20" fillId="0" borderId="16" xfId="0" applyFont="1" applyBorder="1"/>
    <xf numFmtId="0" fontId="20" fillId="0" borderId="0" xfId="0" applyFont="1" applyBorder="1" applyAlignment="1">
      <alignment vertical="center" wrapText="1"/>
    </xf>
    <xf numFmtId="14" fontId="24" fillId="0" borderId="17" xfId="0" applyNumberFormat="1" applyFont="1" applyFill="1" applyBorder="1" applyAlignment="1">
      <alignment horizontal="center" vertical="center" wrapText="1"/>
    </xf>
    <xf numFmtId="0" fontId="20" fillId="0" borderId="12" xfId="0" applyFont="1" applyBorder="1"/>
    <xf numFmtId="4" fontId="24" fillId="3" borderId="10" xfId="0" applyNumberFormat="1" applyFont="1" applyFill="1" applyBorder="1" applyAlignment="1"/>
    <xf numFmtId="4" fontId="24" fillId="3" borderId="12" xfId="10" applyNumberFormat="1" applyFont="1" applyFill="1" applyBorder="1" applyAlignment="1"/>
    <xf numFmtId="0" fontId="20" fillId="0" borderId="10" xfId="0" applyFont="1" applyBorder="1"/>
    <xf numFmtId="0" fontId="20" fillId="3" borderId="15" xfId="0" applyFont="1" applyFill="1" applyBorder="1"/>
    <xf numFmtId="0" fontId="20" fillId="0" borderId="15" xfId="0" applyFont="1" applyBorder="1"/>
    <xf numFmtId="0" fontId="20" fillId="0" borderId="18" xfId="0" applyFont="1" applyBorder="1"/>
    <xf numFmtId="14" fontId="20" fillId="0" borderId="0" xfId="0" applyNumberFormat="1" applyFont="1" applyBorder="1" applyAlignment="1"/>
    <xf numFmtId="0" fontId="20" fillId="0" borderId="17" xfId="0" applyFont="1" applyBorder="1"/>
    <xf numFmtId="14" fontId="20" fillId="0" borderId="18" xfId="0" applyNumberFormat="1" applyFont="1" applyBorder="1"/>
    <xf numFmtId="0" fontId="20" fillId="3" borderId="12" xfId="0" applyFont="1" applyFill="1" applyBorder="1"/>
    <xf numFmtId="0" fontId="22" fillId="3" borderId="21" xfId="4" applyFont="1" applyFill="1" applyBorder="1" applyAlignment="1"/>
    <xf numFmtId="0" fontId="25" fillId="3" borderId="0" xfId="4" applyFont="1" applyFill="1" applyBorder="1" applyAlignment="1"/>
    <xf numFmtId="0" fontId="22" fillId="3" borderId="0" xfId="4" applyFont="1" applyFill="1" applyBorder="1" applyAlignment="1"/>
    <xf numFmtId="0" fontId="25" fillId="3" borderId="21" xfId="4" applyFont="1" applyFill="1" applyBorder="1" applyAlignment="1"/>
    <xf numFmtId="0" fontId="25" fillId="3" borderId="22" xfId="4" applyFont="1" applyFill="1" applyBorder="1" applyAlignment="1"/>
    <xf numFmtId="0" fontId="26" fillId="3" borderId="22" xfId="2" applyFont="1" applyFill="1" applyBorder="1" applyAlignment="1" applyProtection="1"/>
    <xf numFmtId="0" fontId="24" fillId="0" borderId="10" xfId="0" applyFont="1" applyFill="1" applyBorder="1" applyAlignment="1">
      <alignment horizontal="left"/>
    </xf>
    <xf numFmtId="14" fontId="20" fillId="0" borderId="10" xfId="0" applyNumberFormat="1" applyFont="1" applyBorder="1" applyAlignment="1">
      <alignment horizontal="center"/>
    </xf>
    <xf numFmtId="14" fontId="24" fillId="0" borderId="10" xfId="0" applyNumberFormat="1" applyFont="1" applyFill="1" applyBorder="1" applyAlignment="1">
      <alignment horizontal="center"/>
    </xf>
    <xf numFmtId="4" fontId="22" fillId="3" borderId="0" xfId="4" applyNumberFormat="1" applyFont="1" applyFill="1" applyBorder="1" applyAlignment="1"/>
    <xf numFmtId="4" fontId="22" fillId="3" borderId="21" xfId="4" applyNumberFormat="1" applyFont="1" applyFill="1" applyBorder="1" applyAlignment="1"/>
    <xf numFmtId="4" fontId="26" fillId="3" borderId="22" xfId="2" applyNumberFormat="1" applyFont="1" applyFill="1" applyBorder="1" applyAlignment="1" applyProtection="1"/>
    <xf numFmtId="4" fontId="24" fillId="3" borderId="14" xfId="3" applyNumberFormat="1" applyFont="1" applyFill="1" applyBorder="1"/>
    <xf numFmtId="4" fontId="24" fillId="3" borderId="10" xfId="3" applyNumberFormat="1" applyFont="1" applyFill="1" applyBorder="1"/>
    <xf numFmtId="4" fontId="20" fillId="3" borderId="10" xfId="3" applyNumberFormat="1" applyFont="1" applyFill="1" applyBorder="1"/>
    <xf numFmtId="4" fontId="20" fillId="0" borderId="0" xfId="3" applyNumberFormat="1" applyFont="1" applyBorder="1" applyAlignment="1">
      <alignment vertical="center"/>
    </xf>
    <xf numFmtId="4" fontId="20" fillId="0" borderId="15" xfId="3" applyNumberFormat="1" applyFont="1" applyBorder="1" applyAlignment="1">
      <alignment vertical="center"/>
    </xf>
    <xf numFmtId="4" fontId="20" fillId="0" borderId="10" xfId="3" applyNumberFormat="1" applyFont="1" applyBorder="1"/>
    <xf numFmtId="4" fontId="20" fillId="0" borderId="15" xfId="3" applyNumberFormat="1" applyFont="1" applyBorder="1"/>
    <xf numFmtId="4" fontId="20" fillId="0" borderId="0" xfId="0" applyNumberFormat="1" applyFont="1" applyBorder="1" applyAlignment="1">
      <alignment vertical="center"/>
    </xf>
    <xf numFmtId="4" fontId="20" fillId="3" borderId="17" xfId="3" applyNumberFormat="1" applyFont="1" applyFill="1" applyBorder="1"/>
    <xf numFmtId="4" fontId="0" fillId="0" borderId="0" xfId="0" applyNumberFormat="1"/>
    <xf numFmtId="10" fontId="20" fillId="0" borderId="0" xfId="0" applyNumberFormat="1" applyFont="1" applyBorder="1"/>
    <xf numFmtId="10" fontId="0" fillId="0" borderId="0" xfId="0" applyNumberFormat="1"/>
    <xf numFmtId="10" fontId="27" fillId="3" borderId="0" xfId="0" applyNumberFormat="1" applyFont="1" applyFill="1" applyBorder="1" applyAlignment="1">
      <alignment horizontal="center" vertical="center"/>
    </xf>
    <xf numFmtId="10" fontId="27" fillId="3" borderId="24" xfId="0" applyNumberFormat="1" applyFont="1" applyFill="1" applyBorder="1" applyAlignment="1">
      <alignment horizontal="center" vertical="center"/>
    </xf>
    <xf numFmtId="10" fontId="27" fillId="3" borderId="8" xfId="0" applyNumberFormat="1" applyFont="1" applyFill="1" applyBorder="1" applyAlignment="1">
      <alignment horizontal="center" vertical="center"/>
    </xf>
    <xf numFmtId="10" fontId="22" fillId="3" borderId="8" xfId="4" applyNumberFormat="1" applyFont="1" applyFill="1" applyBorder="1" applyAlignment="1"/>
    <xf numFmtId="10" fontId="26" fillId="3" borderId="25" xfId="2" applyNumberFormat="1" applyFont="1" applyFill="1" applyBorder="1" applyAlignment="1" applyProtection="1"/>
    <xf numFmtId="10" fontId="20" fillId="0" borderId="0" xfId="0" applyNumberFormat="1" applyFont="1" applyBorder="1" applyAlignment="1">
      <alignment vertical="center"/>
    </xf>
    <xf numFmtId="10" fontId="20" fillId="0" borderId="8" xfId="0" applyNumberFormat="1" applyFont="1" applyBorder="1" applyAlignment="1">
      <alignment vertical="center"/>
    </xf>
    <xf numFmtId="14" fontId="22" fillId="3" borderId="0" xfId="4" applyNumberFormat="1" applyFont="1" applyFill="1" applyBorder="1" applyAlignment="1">
      <alignment horizontal="center"/>
    </xf>
    <xf numFmtId="14" fontId="22" fillId="3" borderId="21" xfId="4" applyNumberFormat="1" applyFont="1" applyFill="1" applyBorder="1" applyAlignment="1">
      <alignment horizontal="center"/>
    </xf>
    <xf numFmtId="14" fontId="26" fillId="3" borderId="22" xfId="2" applyNumberFormat="1" applyFont="1" applyFill="1" applyBorder="1" applyAlignment="1" applyProtection="1">
      <alignment horizontal="center"/>
    </xf>
    <xf numFmtId="14" fontId="20" fillId="3" borderId="0" xfId="3" applyNumberFormat="1" applyFont="1" applyFill="1" applyBorder="1" applyAlignment="1">
      <alignment horizontal="center" vertical="center"/>
    </xf>
    <xf numFmtId="14" fontId="20" fillId="0" borderId="0" xfId="3" applyNumberFormat="1" applyFont="1" applyBorder="1" applyAlignment="1">
      <alignment horizontal="center" vertical="center"/>
    </xf>
    <xf numFmtId="14" fontId="24" fillId="3" borderId="10" xfId="0" applyNumberFormat="1" applyFont="1" applyFill="1" applyBorder="1" applyAlignment="1">
      <alignment horizontal="center"/>
    </xf>
    <xf numFmtId="14" fontId="20" fillId="0" borderId="15" xfId="3" applyNumberFormat="1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center"/>
    </xf>
    <xf numFmtId="14" fontId="20" fillId="0" borderId="15" xfId="0" applyNumberFormat="1" applyFont="1" applyBorder="1" applyAlignment="1">
      <alignment horizontal="center"/>
    </xf>
    <xf numFmtId="14" fontId="20" fillId="0" borderId="0" xfId="0" applyNumberFormat="1" applyFont="1" applyBorder="1" applyAlignment="1">
      <alignment horizontal="center" vertical="center"/>
    </xf>
    <xf numFmtId="14" fontId="20" fillId="0" borderId="17" xfId="0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4" fontId="28" fillId="3" borderId="26" xfId="3" applyNumberFormat="1" applyFont="1" applyFill="1" applyBorder="1" applyAlignment="1">
      <alignment vertical="center"/>
    </xf>
    <xf numFmtId="4" fontId="28" fillId="0" borderId="26" xfId="3" applyNumberFormat="1" applyFont="1" applyBorder="1" applyAlignment="1">
      <alignment vertical="center"/>
    </xf>
    <xf numFmtId="4" fontId="28" fillId="0" borderId="27" xfId="3" applyNumberFormat="1" applyFont="1" applyBorder="1" applyAlignment="1">
      <alignment vertical="center"/>
    </xf>
    <xf numFmtId="4" fontId="28" fillId="0" borderId="26" xfId="3" applyNumberFormat="1" applyFont="1" applyBorder="1" applyAlignment="1">
      <alignment horizontal="right" vertical="center"/>
    </xf>
    <xf numFmtId="0" fontId="20" fillId="0" borderId="21" xfId="0" applyFont="1" applyBorder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center"/>
    </xf>
    <xf numFmtId="164" fontId="15" fillId="0" borderId="0" xfId="0" applyNumberFormat="1" applyFont="1"/>
    <xf numFmtId="3" fontId="15" fillId="0" borderId="0" xfId="0" applyNumberFormat="1" applyFont="1" applyAlignment="1">
      <alignment horizontal="center"/>
    </xf>
    <xf numFmtId="14" fontId="15" fillId="0" borderId="0" xfId="0" applyNumberFormat="1" applyFont="1"/>
    <xf numFmtId="0" fontId="16" fillId="0" borderId="0" xfId="1" applyFont="1" applyBorder="1" applyAlignment="1"/>
    <xf numFmtId="0" fontId="19" fillId="0" borderId="0" xfId="2" applyFont="1" applyBorder="1" applyAlignment="1" applyProtection="1">
      <alignment horizontal="left"/>
    </xf>
    <xf numFmtId="167" fontId="15" fillId="0" borderId="29" xfId="3" applyNumberFormat="1" applyFont="1" applyFill="1" applyBorder="1" applyAlignment="1" applyProtection="1">
      <alignment horizontal="left"/>
    </xf>
    <xf numFmtId="167" fontId="15" fillId="0" borderId="0" xfId="3" applyNumberFormat="1" applyFont="1" applyFill="1" applyBorder="1" applyAlignment="1" applyProtection="1">
      <alignment horizontal="center"/>
    </xf>
    <xf numFmtId="167" fontId="15" fillId="0" borderId="0" xfId="3" applyNumberFormat="1" applyFont="1" applyFill="1" applyBorder="1" applyAlignment="1" applyProtection="1">
      <alignment horizontal="left"/>
    </xf>
    <xf numFmtId="167" fontId="15" fillId="0" borderId="0" xfId="0" applyNumberFormat="1" applyFont="1" applyBorder="1"/>
    <xf numFmtId="164" fontId="15" fillId="0" borderId="0" xfId="3" applyNumberFormat="1" applyFont="1" applyFill="1" applyBorder="1" applyAlignment="1" applyProtection="1">
      <alignment horizontal="left"/>
    </xf>
    <xf numFmtId="164" fontId="15" fillId="0" borderId="0" xfId="0" applyNumberFormat="1" applyFont="1" applyBorder="1"/>
    <xf numFmtId="164" fontId="15" fillId="0" borderId="34" xfId="0" applyNumberFormat="1" applyFont="1" applyBorder="1" applyAlignment="1">
      <alignment horizontal="center"/>
    </xf>
    <xf numFmtId="167" fontId="15" fillId="0" borderId="1" xfId="3" applyNumberFormat="1" applyFont="1" applyFill="1" applyBorder="1" applyAlignment="1" applyProtection="1">
      <alignment horizontal="center"/>
    </xf>
    <xf numFmtId="167" fontId="15" fillId="0" borderId="1" xfId="3" applyNumberFormat="1" applyFont="1" applyFill="1" applyBorder="1" applyAlignment="1" applyProtection="1">
      <alignment horizontal="left"/>
    </xf>
    <xf numFmtId="167" fontId="15" fillId="0" borderId="6" xfId="3" applyNumberFormat="1" applyFont="1" applyFill="1" applyBorder="1" applyAlignment="1" applyProtection="1">
      <alignment horizontal="left"/>
    </xf>
    <xf numFmtId="164" fontId="15" fillId="0" borderId="34" xfId="0" applyNumberFormat="1" applyFont="1" applyBorder="1"/>
    <xf numFmtId="0" fontId="15" fillId="3" borderId="1" xfId="0" applyFont="1" applyFill="1" applyBorder="1" applyAlignment="1">
      <alignment horizontal="left" vertical="center"/>
    </xf>
    <xf numFmtId="164" fontId="15" fillId="4" borderId="1" xfId="0" applyNumberFormat="1" applyFont="1" applyFill="1" applyBorder="1" applyAlignment="1">
      <alignment horizontal="center" vertical="center"/>
    </xf>
    <xf numFmtId="14" fontId="15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164" fontId="15" fillId="4" borderId="1" xfId="0" applyNumberFormat="1" applyFont="1" applyFill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center" vertical="center"/>
    </xf>
    <xf numFmtId="0" fontId="21" fillId="3" borderId="36" xfId="4" applyFont="1" applyFill="1" applyBorder="1" applyAlignment="1"/>
    <xf numFmtId="0" fontId="21" fillId="3" borderId="7" xfId="4" applyFont="1" applyFill="1" applyBorder="1" applyAlignment="1"/>
    <xf numFmtId="0" fontId="21" fillId="3" borderId="35" xfId="4" applyFont="1" applyFill="1" applyBorder="1" applyAlignment="1"/>
    <xf numFmtId="0" fontId="20" fillId="3" borderId="20" xfId="0" applyFont="1" applyFill="1" applyBorder="1"/>
    <xf numFmtId="10" fontId="20" fillId="3" borderId="0" xfId="0" applyNumberFormat="1" applyFont="1" applyFill="1" applyBorder="1"/>
    <xf numFmtId="14" fontId="20" fillId="3" borderId="0" xfId="3" applyNumberFormat="1" applyFont="1" applyFill="1" applyBorder="1" applyAlignment="1">
      <alignment horizontal="center"/>
    </xf>
    <xf numFmtId="4" fontId="28" fillId="3" borderId="27" xfId="3" applyNumberFormat="1" applyFont="1" applyFill="1" applyBorder="1"/>
    <xf numFmtId="0" fontId="16" fillId="0" borderId="7" xfId="1" applyFont="1" applyBorder="1" applyAlignment="1"/>
    <xf numFmtId="0" fontId="19" fillId="0" borderId="8" xfId="2" applyFont="1" applyBorder="1" applyAlignment="1" applyProtection="1">
      <alignment horizontal="left"/>
    </xf>
    <xf numFmtId="167" fontId="15" fillId="0" borderId="8" xfId="3" applyNumberFormat="1" applyFont="1" applyFill="1" applyBorder="1" applyAlignment="1" applyProtection="1">
      <alignment horizontal="left"/>
    </xf>
    <xf numFmtId="167" fontId="15" fillId="0" borderId="3" xfId="3" applyNumberFormat="1" applyFont="1" applyFill="1" applyBorder="1" applyAlignment="1" applyProtection="1">
      <alignment horizontal="left"/>
    </xf>
    <xf numFmtId="167" fontId="15" fillId="2" borderId="3" xfId="3" applyNumberFormat="1" applyFont="1" applyFill="1" applyBorder="1" applyAlignment="1" applyProtection="1">
      <alignment horizontal="left"/>
    </xf>
    <xf numFmtId="3" fontId="31" fillId="3" borderId="1" xfId="0" applyNumberFormat="1" applyFont="1" applyFill="1" applyBorder="1" applyAlignment="1">
      <alignment horizontal="center" vertical="center"/>
    </xf>
    <xf numFmtId="3" fontId="31" fillId="5" borderId="1" xfId="0" applyNumberFormat="1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left"/>
    </xf>
    <xf numFmtId="4" fontId="24" fillId="3" borderId="61" xfId="3" applyNumberFormat="1" applyFont="1" applyFill="1" applyBorder="1"/>
    <xf numFmtId="14" fontId="24" fillId="0" borderId="61" xfId="0" applyNumberFormat="1" applyFont="1" applyFill="1" applyBorder="1" applyAlignment="1">
      <alignment horizontal="center"/>
    </xf>
    <xf numFmtId="0" fontId="20" fillId="0" borderId="61" xfId="0" applyFont="1" applyBorder="1"/>
    <xf numFmtId="0" fontId="24" fillId="0" borderId="17" xfId="0" applyFont="1" applyFill="1" applyBorder="1" applyAlignment="1">
      <alignment horizontal="left"/>
    </xf>
    <xf numFmtId="4" fontId="24" fillId="3" borderId="17" xfId="3" applyNumberFormat="1" applyFont="1" applyFill="1" applyBorder="1"/>
    <xf numFmtId="0" fontId="0" fillId="0" borderId="67" xfId="0" applyBorder="1"/>
    <xf numFmtId="0" fontId="12" fillId="3" borderId="1" xfId="0" applyFont="1" applyFill="1" applyBorder="1" applyAlignment="1">
      <alignment horizontal="left" vertical="center"/>
    </xf>
    <xf numFmtId="0" fontId="20" fillId="0" borderId="19" xfId="0" applyFont="1" applyBorder="1"/>
    <xf numFmtId="10" fontId="2" fillId="3" borderId="0" xfId="8" applyNumberFormat="1" applyFill="1" applyBorder="1" applyAlignment="1"/>
    <xf numFmtId="10" fontId="2" fillId="3" borderId="21" xfId="8" applyNumberFormat="1" applyFill="1" applyBorder="1" applyAlignment="1"/>
    <xf numFmtId="10" fontId="2" fillId="3" borderId="22" xfId="8" applyNumberFormat="1" applyFill="1" applyBorder="1" applyAlignment="1" applyProtection="1"/>
    <xf numFmtId="10" fontId="2" fillId="0" borderId="0" xfId="8" applyNumberFormat="1" applyBorder="1"/>
    <xf numFmtId="10" fontId="2" fillId="0" borderId="0" xfId="8" applyNumberFormat="1" applyBorder="1" applyAlignment="1">
      <alignment vertical="center"/>
    </xf>
    <xf numFmtId="10" fontId="2" fillId="0" borderId="23" xfId="8" applyNumberFormat="1" applyBorder="1" applyAlignment="1">
      <alignment vertical="center"/>
    </xf>
    <xf numFmtId="10" fontId="2" fillId="3" borderId="0" xfId="8" applyNumberFormat="1" applyFill="1" applyBorder="1"/>
    <xf numFmtId="10" fontId="2" fillId="0" borderId="0" xfId="8" applyNumberFormat="1"/>
    <xf numFmtId="44" fontId="15" fillId="0" borderId="3" xfId="3" applyNumberFormat="1" applyFont="1" applyFill="1" applyBorder="1" applyAlignment="1" applyProtection="1">
      <alignment horizontal="left"/>
    </xf>
    <xf numFmtId="0" fontId="20" fillId="0" borderId="17" xfId="0" applyFont="1" applyBorder="1" applyAlignment="1">
      <alignment horizontal="left"/>
    </xf>
    <xf numFmtId="0" fontId="20" fillId="0" borderId="17" xfId="0" applyFont="1" applyBorder="1" applyAlignment="1"/>
    <xf numFmtId="0" fontId="19" fillId="0" borderId="8" xfId="2" applyFont="1" applyBorder="1" applyAlignment="1" applyProtection="1">
      <alignment horizontal="left"/>
    </xf>
    <xf numFmtId="0" fontId="15" fillId="0" borderId="67" xfId="0" applyFont="1" applyBorder="1"/>
    <xf numFmtId="0" fontId="12" fillId="5" borderId="1" xfId="0" applyFont="1" applyFill="1" applyBorder="1" applyAlignment="1">
      <alignment horizontal="left" vertical="center"/>
    </xf>
    <xf numFmtId="164" fontId="16" fillId="4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23" fillId="0" borderId="14" xfId="0" applyFont="1" applyFill="1" applyBorder="1" applyAlignment="1">
      <alignment horizontal="left"/>
    </xf>
    <xf numFmtId="0" fontId="32" fillId="0" borderId="10" xfId="0" applyFont="1" applyBorder="1"/>
    <xf numFmtId="0" fontId="23" fillId="0" borderId="10" xfId="0" applyFont="1" applyFill="1" applyBorder="1" applyAlignment="1">
      <alignment horizontal="left"/>
    </xf>
    <xf numFmtId="0" fontId="20" fillId="0" borderId="10" xfId="0" applyFont="1" applyBorder="1" applyAlignment="1"/>
    <xf numFmtId="0" fontId="20" fillId="0" borderId="11" xfId="0" applyFont="1" applyBorder="1"/>
    <xf numFmtId="0" fontId="37" fillId="0" borderId="10" xfId="0" applyFont="1" applyBorder="1" applyAlignment="1">
      <alignment horizontal="center"/>
    </xf>
    <xf numFmtId="0" fontId="30" fillId="0" borderId="10" xfId="0" applyFont="1" applyBorder="1"/>
    <xf numFmtId="4" fontId="20" fillId="0" borderId="61" xfId="3" applyNumberFormat="1" applyFont="1" applyBorder="1"/>
    <xf numFmtId="14" fontId="20" fillId="0" borderId="61" xfId="0" applyNumberFormat="1" applyFont="1" applyBorder="1" applyAlignment="1">
      <alignment horizontal="center"/>
    </xf>
    <xf numFmtId="0" fontId="20" fillId="0" borderId="64" xfId="0" applyFont="1" applyBorder="1"/>
    <xf numFmtId="44" fontId="36" fillId="0" borderId="10" xfId="0" applyNumberFormat="1" applyFont="1" applyBorder="1" applyAlignment="1">
      <alignment horizontal="center"/>
    </xf>
    <xf numFmtId="0" fontId="32" fillId="3" borderId="12" xfId="0" applyFont="1" applyFill="1" applyBorder="1"/>
    <xf numFmtId="164" fontId="17" fillId="0" borderId="3" xfId="3" applyNumberFormat="1" applyFont="1" applyFill="1" applyBorder="1" applyAlignment="1" applyProtection="1">
      <alignment horizontal="left"/>
    </xf>
    <xf numFmtId="164" fontId="17" fillId="0" borderId="3" xfId="0" applyNumberFormat="1" applyFont="1" applyBorder="1"/>
    <xf numFmtId="0" fontId="20" fillId="3" borderId="61" xfId="0" applyFont="1" applyFill="1" applyBorder="1" applyAlignment="1">
      <alignment horizontal="left"/>
    </xf>
    <xf numFmtId="0" fontId="20" fillId="3" borderId="61" xfId="0" applyFont="1" applyFill="1" applyBorder="1"/>
    <xf numFmtId="4" fontId="20" fillId="3" borderId="61" xfId="3" applyNumberFormat="1" applyFont="1" applyFill="1" applyBorder="1" applyAlignment="1">
      <alignment horizontal="right"/>
    </xf>
    <xf numFmtId="14" fontId="20" fillId="3" borderId="61" xfId="3" applyNumberFormat="1" applyFont="1" applyFill="1" applyBorder="1" applyAlignment="1">
      <alignment horizontal="center"/>
    </xf>
    <xf numFmtId="14" fontId="20" fillId="3" borderId="61" xfId="0" applyNumberFormat="1" applyFont="1" applyFill="1" applyBorder="1"/>
    <xf numFmtId="166" fontId="23" fillId="0" borderId="10" xfId="3" applyFont="1" applyFill="1" applyBorder="1" applyAlignment="1">
      <alignment horizontal="left"/>
    </xf>
    <xf numFmtId="14" fontId="15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37" fillId="0" borderId="10" xfId="0" applyNumberFormat="1" applyFont="1" applyBorder="1" applyAlignment="1">
      <alignment horizontal="center"/>
    </xf>
    <xf numFmtId="44" fontId="37" fillId="0" borderId="10" xfId="0" applyNumberFormat="1" applyFont="1" applyBorder="1" applyAlignment="1">
      <alignment horizontal="center"/>
    </xf>
    <xf numFmtId="0" fontId="29" fillId="0" borderId="10" xfId="0" applyNumberFormat="1" applyFont="1" applyBorder="1" applyAlignment="1">
      <alignment horizontal="center"/>
    </xf>
    <xf numFmtId="0" fontId="29" fillId="0" borderId="10" xfId="0" applyFont="1" applyBorder="1"/>
    <xf numFmtId="44" fontId="17" fillId="0" borderId="3" xfId="0" applyNumberFormat="1" applyFont="1" applyBorder="1" applyAlignment="1">
      <alignment horizontal="left"/>
    </xf>
    <xf numFmtId="164" fontId="15" fillId="0" borderId="1" xfId="0" applyNumberFormat="1" applyFont="1" applyBorder="1" applyAlignment="1">
      <alignment horizontal="center" vertical="center"/>
    </xf>
    <xf numFmtId="3" fontId="31" fillId="0" borderId="1" xfId="0" applyNumberFormat="1" applyFont="1" applyBorder="1" applyAlignment="1">
      <alignment horizontal="center" vertical="center"/>
    </xf>
    <xf numFmtId="0" fontId="32" fillId="0" borderId="61" xfId="0" applyFont="1" applyBorder="1"/>
    <xf numFmtId="0" fontId="23" fillId="0" borderId="17" xfId="0" applyFont="1" applyFill="1" applyBorder="1" applyAlignment="1">
      <alignment horizontal="left"/>
    </xf>
    <xf numFmtId="44" fontId="17" fillId="0" borderId="3" xfId="0" applyNumberFormat="1" applyFont="1" applyBorder="1"/>
    <xf numFmtId="0" fontId="20" fillId="0" borderId="64" xfId="0" applyFont="1" applyBorder="1" applyAlignment="1">
      <alignment horizontal="left"/>
    </xf>
    <xf numFmtId="0" fontId="20" fillId="0" borderId="61" xfId="0" applyFont="1" applyBorder="1" applyAlignment="1"/>
    <xf numFmtId="4" fontId="20" fillId="3" borderId="61" xfId="3" applyNumberFormat="1" applyFont="1" applyFill="1" applyBorder="1"/>
    <xf numFmtId="44" fontId="38" fillId="0" borderId="10" xfId="0" applyNumberFormat="1" applyFont="1" applyBorder="1" applyAlignment="1">
      <alignment horizontal="center"/>
    </xf>
    <xf numFmtId="44" fontId="30" fillId="0" borderId="0" xfId="0" applyNumberFormat="1" applyFont="1"/>
    <xf numFmtId="44" fontId="30" fillId="0" borderId="10" xfId="0" applyNumberFormat="1" applyFont="1" applyBorder="1"/>
    <xf numFmtId="44" fontId="36" fillId="0" borderId="10" xfId="0" applyNumberFormat="1" applyFont="1" applyBorder="1" applyAlignment="1">
      <alignment horizontal="right"/>
    </xf>
    <xf numFmtId="44" fontId="36" fillId="0" borderId="10" xfId="0" applyNumberFormat="1" applyFont="1" applyBorder="1"/>
    <xf numFmtId="164" fontId="17" fillId="4" borderId="1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10" fontId="2" fillId="0" borderId="15" xfId="8" applyNumberFormat="1" applyBorder="1" applyAlignment="1">
      <alignment horizontal="center" vertical="center"/>
    </xf>
    <xf numFmtId="10" fontId="20" fillId="0" borderId="44" xfId="0" applyNumberFormat="1" applyFont="1" applyBorder="1" applyAlignment="1">
      <alignment horizontal="center" vertical="center"/>
    </xf>
    <xf numFmtId="166" fontId="24" fillId="0" borderId="61" xfId="3" applyFont="1" applyFill="1" applyBorder="1" applyAlignment="1">
      <alignment horizontal="left"/>
    </xf>
    <xf numFmtId="14" fontId="24" fillId="0" borderId="61" xfId="0" applyNumberFormat="1" applyFont="1" applyFill="1" applyBorder="1" applyAlignment="1">
      <alignment horizontal="center" vertical="center" wrapText="1"/>
    </xf>
    <xf numFmtId="0" fontId="41" fillId="0" borderId="10" xfId="0" applyFont="1" applyBorder="1"/>
    <xf numFmtId="0" fontId="28" fillId="3" borderId="75" xfId="0" applyFont="1" applyFill="1" applyBorder="1"/>
    <xf numFmtId="14" fontId="28" fillId="3" borderId="76" xfId="0" applyNumberFormat="1" applyFont="1" applyFill="1" applyBorder="1" applyAlignment="1"/>
    <xf numFmtId="4" fontId="28" fillId="3" borderId="76" xfId="3" applyNumberFormat="1" applyFont="1" applyFill="1" applyBorder="1"/>
    <xf numFmtId="14" fontId="24" fillId="0" borderId="76" xfId="3" applyNumberFormat="1" applyFont="1" applyFill="1" applyBorder="1" applyAlignment="1">
      <alignment horizontal="center"/>
    </xf>
    <xf numFmtId="0" fontId="20" fillId="3" borderId="76" xfId="0" applyFont="1" applyFill="1" applyBorder="1" applyAlignment="1">
      <alignment horizontal="center"/>
    </xf>
    <xf numFmtId="10" fontId="2" fillId="3" borderId="76" xfId="8" applyNumberFormat="1" applyFill="1" applyBorder="1"/>
    <xf numFmtId="10" fontId="20" fillId="3" borderId="77" xfId="0" applyNumberFormat="1" applyFont="1" applyFill="1" applyBorder="1"/>
    <xf numFmtId="10" fontId="20" fillId="0" borderId="8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14" fontId="20" fillId="0" borderId="13" xfId="0" applyNumberFormat="1" applyFont="1" applyBorder="1" applyAlignment="1">
      <alignment horizontal="center"/>
    </xf>
    <xf numFmtId="10" fontId="2" fillId="0" borderId="0" xfId="8" applyNumberFormat="1" applyBorder="1" applyAlignment="1">
      <alignment horizontal="center" vertical="center"/>
    </xf>
    <xf numFmtId="44" fontId="15" fillId="0" borderId="3" xfId="0" applyNumberFormat="1" applyFont="1" applyBorder="1"/>
    <xf numFmtId="14" fontId="15" fillId="0" borderId="33" xfId="0" applyNumberFormat="1" applyFont="1" applyBorder="1" applyAlignment="1">
      <alignment horizontal="center"/>
    </xf>
    <xf numFmtId="0" fontId="15" fillId="0" borderId="34" xfId="0" applyFont="1" applyBorder="1" applyAlignment="1">
      <alignment horizontal="left" vertical="center"/>
    </xf>
    <xf numFmtId="0" fontId="15" fillId="3" borderId="34" xfId="0" applyFont="1" applyFill="1" applyBorder="1" applyAlignment="1">
      <alignment horizontal="left" vertical="center"/>
    </xf>
    <xf numFmtId="14" fontId="15" fillId="3" borderId="34" xfId="0" applyNumberFormat="1" applyFont="1" applyFill="1" applyBorder="1" applyAlignment="1">
      <alignment horizontal="left" vertical="center"/>
    </xf>
    <xf numFmtId="3" fontId="15" fillId="0" borderId="82" xfId="0" applyNumberFormat="1" applyFont="1" applyBorder="1" applyAlignment="1">
      <alignment horizontal="center" vertical="center"/>
    </xf>
    <xf numFmtId="37" fontId="15" fillId="3" borderId="82" xfId="0" applyNumberFormat="1" applyFont="1" applyFill="1" applyBorder="1" applyAlignment="1">
      <alignment horizontal="center" vertical="center"/>
    </xf>
    <xf numFmtId="37" fontId="15" fillId="3" borderId="83" xfId="0" applyNumberFormat="1" applyFont="1" applyFill="1" applyBorder="1" applyAlignment="1">
      <alignment horizontal="center" vertical="center"/>
    </xf>
    <xf numFmtId="3" fontId="31" fillId="0" borderId="80" xfId="0" applyNumberFormat="1" applyFont="1" applyBorder="1" applyAlignment="1">
      <alignment horizontal="center" vertical="center"/>
    </xf>
    <xf numFmtId="37" fontId="15" fillId="3" borderId="80" xfId="0" applyNumberFormat="1" applyFont="1" applyFill="1" applyBorder="1" applyAlignment="1">
      <alignment horizontal="center" vertical="center"/>
    </xf>
    <xf numFmtId="14" fontId="15" fillId="3" borderId="89" xfId="0" applyNumberFormat="1" applyFont="1" applyFill="1" applyBorder="1" applyAlignment="1">
      <alignment horizontal="center" vertical="center"/>
    </xf>
    <xf numFmtId="14" fontId="15" fillId="0" borderId="90" xfId="0" applyNumberFormat="1" applyFont="1" applyBorder="1" applyAlignment="1">
      <alignment horizontal="center"/>
    </xf>
    <xf numFmtId="14" fontId="15" fillId="0" borderId="91" xfId="0" applyNumberFormat="1" applyFont="1" applyBorder="1" applyAlignment="1">
      <alignment horizontal="center"/>
    </xf>
    <xf numFmtId="14" fontId="15" fillId="3" borderId="92" xfId="0" applyNumberFormat="1" applyFont="1" applyFill="1" applyBorder="1" applyAlignment="1">
      <alignment horizontal="center" vertical="center"/>
    </xf>
    <xf numFmtId="14" fontId="15" fillId="3" borderId="92" xfId="0" applyNumberFormat="1" applyFont="1" applyFill="1" applyBorder="1" applyAlignment="1">
      <alignment horizontal="center" vertical="center" wrapText="1"/>
    </xf>
    <xf numFmtId="14" fontId="15" fillId="3" borderId="80" xfId="0" applyNumberFormat="1" applyFont="1" applyFill="1" applyBorder="1" applyAlignment="1">
      <alignment horizontal="center" vertical="center"/>
    </xf>
    <xf numFmtId="165" fontId="15" fillId="0" borderId="93" xfId="0" applyNumberFormat="1" applyFont="1" applyBorder="1" applyAlignment="1">
      <alignment horizontal="center"/>
    </xf>
    <xf numFmtId="165" fontId="15" fillId="0" borderId="90" xfId="0" applyNumberFormat="1" applyFont="1" applyBorder="1" applyAlignment="1">
      <alignment horizontal="center"/>
    </xf>
    <xf numFmtId="0" fontId="15" fillId="0" borderId="80" xfId="0" applyFont="1" applyBorder="1" applyAlignment="1">
      <alignment horizontal="center" vertical="center"/>
    </xf>
    <xf numFmtId="0" fontId="15" fillId="3" borderId="33" xfId="0" applyNumberFormat="1" applyFont="1" applyFill="1" applyBorder="1" applyAlignment="1">
      <alignment horizontal="center" vertical="center"/>
    </xf>
    <xf numFmtId="0" fontId="15" fillId="3" borderId="82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3" fontId="15" fillId="0" borderId="33" xfId="0" applyNumberFormat="1" applyFont="1" applyBorder="1" applyAlignment="1">
      <alignment horizontal="center"/>
    </xf>
    <xf numFmtId="0" fontId="42" fillId="0" borderId="1" xfId="0" applyFont="1" applyBorder="1" applyAlignment="1">
      <alignment horizontal="left" vertical="center"/>
    </xf>
    <xf numFmtId="1" fontId="15" fillId="0" borderId="33" xfId="0" applyNumberFormat="1" applyFont="1" applyBorder="1" applyAlignment="1">
      <alignment horizontal="center"/>
    </xf>
    <xf numFmtId="1" fontId="15" fillId="3" borderId="33" xfId="0" applyNumberFormat="1" applyFont="1" applyFill="1" applyBorder="1" applyAlignment="1">
      <alignment horizontal="center" vertical="center"/>
    </xf>
    <xf numFmtId="1" fontId="15" fillId="3" borderId="84" xfId="0" applyNumberFormat="1" applyFont="1" applyFill="1" applyBorder="1" applyAlignment="1">
      <alignment horizontal="center" vertical="center"/>
    </xf>
    <xf numFmtId="37" fontId="15" fillId="3" borderId="84" xfId="0" applyNumberFormat="1" applyFont="1" applyFill="1" applyBorder="1" applyAlignment="1">
      <alignment horizontal="center" vertical="center"/>
    </xf>
    <xf numFmtId="0" fontId="15" fillId="3" borderId="94" xfId="0" applyFont="1" applyFill="1" applyBorder="1" applyAlignment="1">
      <alignment horizontal="left" vertical="center"/>
    </xf>
    <xf numFmtId="0" fontId="15" fillId="0" borderId="95" xfId="0" applyFont="1" applyBorder="1"/>
    <xf numFmtId="0" fontId="15" fillId="0" borderId="96" xfId="0" applyFont="1" applyBorder="1"/>
    <xf numFmtId="0" fontId="40" fillId="0" borderId="10" xfId="0" applyFont="1" applyFill="1" applyBorder="1" applyAlignment="1">
      <alignment horizontal="left"/>
    </xf>
    <xf numFmtId="166" fontId="43" fillId="0" borderId="61" xfId="3" applyFont="1" applyFill="1" applyBorder="1" applyAlignment="1">
      <alignment horizontal="left"/>
    </xf>
    <xf numFmtId="0" fontId="43" fillId="0" borderId="10" xfId="0" applyFont="1" applyFill="1" applyBorder="1" applyAlignment="1">
      <alignment horizontal="left"/>
    </xf>
    <xf numFmtId="0" fontId="41" fillId="3" borderId="61" xfId="0" applyFont="1" applyFill="1" applyBorder="1" applyAlignment="1">
      <alignment horizontal="left"/>
    </xf>
    <xf numFmtId="0" fontId="24" fillId="3" borderId="12" xfId="0" applyFont="1" applyFill="1" applyBorder="1" applyAlignment="1"/>
    <xf numFmtId="4" fontId="24" fillId="3" borderId="12" xfId="0" applyNumberFormat="1" applyFont="1" applyFill="1" applyBorder="1" applyAlignment="1"/>
    <xf numFmtId="4" fontId="28" fillId="0" borderId="0" xfId="3" applyNumberFormat="1" applyFont="1" applyBorder="1" applyAlignment="1">
      <alignment vertical="center"/>
    </xf>
    <xf numFmtId="44" fontId="29" fillId="0" borderId="61" xfId="0" applyNumberFormat="1" applyFont="1" applyBorder="1" applyAlignment="1">
      <alignment horizontal="center"/>
    </xf>
    <xf numFmtId="44" fontId="29" fillId="0" borderId="10" xfId="0" applyNumberFormat="1" applyFont="1" applyBorder="1"/>
    <xf numFmtId="164" fontId="15" fillId="0" borderId="1" xfId="0" applyNumberFormat="1" applyFont="1" applyBorder="1" applyAlignment="1">
      <alignment horizontal="center" vertical="center"/>
    </xf>
    <xf numFmtId="1" fontId="15" fillId="0" borderId="90" xfId="0" applyNumberFormat="1" applyFont="1" applyBorder="1" applyAlignment="1">
      <alignment horizontal="center"/>
    </xf>
    <xf numFmtId="37" fontId="15" fillId="3" borderId="97" xfId="0" applyNumberFormat="1" applyFont="1" applyFill="1" applyBorder="1" applyAlignment="1">
      <alignment horizontal="center" vertical="center"/>
    </xf>
    <xf numFmtId="1" fontId="15" fillId="3" borderId="98" xfId="0" applyNumberFormat="1" applyFont="1" applyFill="1" applyBorder="1" applyAlignment="1">
      <alignment horizontal="center" vertical="center"/>
    </xf>
    <xf numFmtId="164" fontId="44" fillId="4" borderId="1" xfId="0" applyNumberFormat="1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left" vertical="center"/>
    </xf>
    <xf numFmtId="0" fontId="15" fillId="3" borderId="88" xfId="0" applyFont="1" applyFill="1" applyBorder="1" applyAlignment="1">
      <alignment horizontal="left" vertical="center"/>
    </xf>
    <xf numFmtId="0" fontId="12" fillId="3" borderId="88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horizontal="left" vertical="center"/>
    </xf>
    <xf numFmtId="0" fontId="42" fillId="3" borderId="88" xfId="0" applyFont="1" applyFill="1" applyBorder="1" applyAlignment="1">
      <alignment horizontal="left" vertical="center"/>
    </xf>
    <xf numFmtId="0" fontId="15" fillId="3" borderId="99" xfId="0" applyFont="1" applyFill="1" applyBorder="1" applyAlignment="1">
      <alignment horizontal="left" vertical="center"/>
    </xf>
    <xf numFmtId="0" fontId="15" fillId="3" borderId="80" xfId="0" applyFont="1" applyFill="1" applyBorder="1" applyAlignment="1">
      <alignment horizontal="left" vertical="center"/>
    </xf>
    <xf numFmtId="37" fontId="15" fillId="3" borderId="101" xfId="0" applyNumberFormat="1" applyFont="1" applyFill="1" applyBorder="1" applyAlignment="1">
      <alignment horizontal="center" vertical="center"/>
    </xf>
    <xf numFmtId="0" fontId="15" fillId="3" borderId="100" xfId="0" applyFont="1" applyFill="1" applyBorder="1" applyAlignment="1">
      <alignment horizontal="left" vertical="center"/>
    </xf>
    <xf numFmtId="0" fontId="15" fillId="3" borderId="102" xfId="0" applyFont="1" applyFill="1" applyBorder="1" applyAlignment="1">
      <alignment horizontal="left" vertical="center"/>
    </xf>
    <xf numFmtId="0" fontId="15" fillId="3" borderId="103" xfId="0" applyFont="1" applyFill="1" applyBorder="1" applyAlignment="1">
      <alignment horizontal="left" vertical="center"/>
    </xf>
    <xf numFmtId="0" fontId="12" fillId="3" borderId="102" xfId="0" applyFont="1" applyFill="1" applyBorder="1" applyAlignment="1">
      <alignment horizontal="left" vertical="center"/>
    </xf>
    <xf numFmtId="0" fontId="42" fillId="3" borderId="10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3" fontId="12" fillId="0" borderId="104" xfId="0" applyNumberFormat="1" applyFont="1" applyBorder="1" applyAlignment="1">
      <alignment horizontal="center" vertical="center"/>
    </xf>
    <xf numFmtId="166" fontId="23" fillId="0" borderId="61" xfId="3" applyFont="1" applyFill="1" applyBorder="1" applyAlignment="1">
      <alignment horizontal="left"/>
    </xf>
    <xf numFmtId="0" fontId="23" fillId="0" borderId="61" xfId="0" applyFont="1" applyFill="1" applyBorder="1" applyAlignment="1">
      <alignment horizontal="left"/>
    </xf>
    <xf numFmtId="0" fontId="43" fillId="0" borderId="61" xfId="0" applyFont="1" applyFill="1" applyBorder="1" applyAlignment="1">
      <alignment horizontal="left"/>
    </xf>
    <xf numFmtId="0" fontId="1" fillId="3" borderId="61" xfId="0" applyFont="1" applyFill="1" applyBorder="1"/>
    <xf numFmtId="0" fontId="30" fillId="0" borderId="10" xfId="0" applyFont="1" applyBorder="1" applyAlignment="1">
      <alignment horizontal="center"/>
    </xf>
    <xf numFmtId="0" fontId="30" fillId="0" borderId="61" xfId="0" applyFont="1" applyBorder="1" applyAlignment="1">
      <alignment horizontal="center"/>
    </xf>
    <xf numFmtId="44" fontId="30" fillId="0" borderId="61" xfId="0" applyNumberFormat="1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0" fillId="0" borderId="61" xfId="0" applyNumberFormat="1" applyFont="1" applyBorder="1" applyAlignment="1">
      <alignment horizontal="center"/>
    </xf>
    <xf numFmtId="14" fontId="30" fillId="0" borderId="61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30" fillId="0" borderId="10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4" fontId="30" fillId="0" borderId="10" xfId="0" applyNumberFormat="1" applyFont="1" applyBorder="1" applyAlignment="1">
      <alignment horizontal="left"/>
    </xf>
    <xf numFmtId="14" fontId="46" fillId="0" borderId="61" xfId="0" applyNumberFormat="1" applyFont="1" applyBorder="1" applyAlignment="1">
      <alignment horizontal="center"/>
    </xf>
    <xf numFmtId="44" fontId="0" fillId="0" borderId="10" xfId="0" applyNumberFormat="1" applyBorder="1"/>
    <xf numFmtId="44" fontId="45" fillId="0" borderId="10" xfId="0" applyNumberFormat="1" applyFont="1" applyBorder="1"/>
    <xf numFmtId="0" fontId="16" fillId="0" borderId="7" xfId="1" applyFont="1" applyBorder="1" applyAlignment="1"/>
    <xf numFmtId="0" fontId="16" fillId="0" borderId="0" xfId="1" applyFont="1" applyBorder="1" applyAlignment="1"/>
    <xf numFmtId="0" fontId="16" fillId="0" borderId="28" xfId="1" applyFont="1" applyBorder="1" applyAlignment="1"/>
    <xf numFmtId="0" fontId="15" fillId="0" borderId="2" xfId="1" applyFont="1" applyBorder="1" applyAlignment="1">
      <alignment horizontal="left"/>
    </xf>
    <xf numFmtId="0" fontId="15" fillId="0" borderId="8" xfId="1" applyFont="1" applyBorder="1" applyAlignment="1">
      <alignment horizontal="left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56" xfId="1" applyFont="1" applyBorder="1" applyAlignment="1">
      <alignment horizontal="center"/>
    </xf>
    <xf numFmtId="0" fontId="16" fillId="0" borderId="36" xfId="1" applyFont="1" applyBorder="1" applyAlignment="1"/>
    <xf numFmtId="0" fontId="16" fillId="0" borderId="21" xfId="1" applyFont="1" applyBorder="1" applyAlignment="1"/>
    <xf numFmtId="0" fontId="16" fillId="0" borderId="57" xfId="1" applyFont="1" applyBorder="1" applyAlignment="1"/>
    <xf numFmtId="0" fontId="16" fillId="0" borderId="58" xfId="1" applyFont="1" applyBorder="1" applyAlignment="1">
      <alignment horizontal="left"/>
    </xf>
    <xf numFmtId="0" fontId="16" fillId="0" borderId="24" xfId="1" applyFont="1" applyBorder="1" applyAlignment="1">
      <alignment horizontal="left"/>
    </xf>
    <xf numFmtId="0" fontId="15" fillId="0" borderId="2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6" fillId="0" borderId="30" xfId="1" applyFont="1" applyBorder="1" applyAlignment="1">
      <alignment horizontal="left"/>
    </xf>
    <xf numFmtId="0" fontId="16" fillId="0" borderId="86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0" fontId="16" fillId="0" borderId="4" xfId="1" applyFont="1" applyBorder="1" applyAlignment="1">
      <alignment horizontal="left"/>
    </xf>
    <xf numFmtId="0" fontId="16" fillId="0" borderId="34" xfId="1" applyFont="1" applyBorder="1" applyAlignment="1">
      <alignment horizontal="left"/>
    </xf>
    <xf numFmtId="0" fontId="16" fillId="0" borderId="1" xfId="1" applyFont="1" applyBorder="1" applyAlignment="1">
      <alignment horizontal="left"/>
    </xf>
    <xf numFmtId="0" fontId="19" fillId="0" borderId="2" xfId="2" applyFont="1" applyBorder="1" applyAlignment="1" applyProtection="1">
      <alignment horizontal="left"/>
    </xf>
    <xf numFmtId="0" fontId="19" fillId="0" borderId="8" xfId="2" applyFont="1" applyBorder="1" applyAlignment="1" applyProtection="1">
      <alignment horizontal="left"/>
    </xf>
    <xf numFmtId="0" fontId="16" fillId="0" borderId="31" xfId="1" applyFont="1" applyBorder="1" applyAlignment="1">
      <alignment horizontal="left"/>
    </xf>
    <xf numFmtId="0" fontId="16" fillId="0" borderId="85" xfId="1" applyFont="1" applyBorder="1" applyAlignment="1">
      <alignment horizontal="left"/>
    </xf>
    <xf numFmtId="0" fontId="16" fillId="0" borderId="32" xfId="1" applyFont="1" applyBorder="1" applyAlignment="1">
      <alignment horizontal="left"/>
    </xf>
    <xf numFmtId="0" fontId="16" fillId="0" borderId="4" xfId="1" applyFont="1" applyBorder="1" applyAlignment="1">
      <alignment horizontal="left" vertical="center"/>
    </xf>
    <xf numFmtId="0" fontId="16" fillId="0" borderId="34" xfId="1" applyFont="1" applyBorder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16" fillId="0" borderId="37" xfId="1" applyFont="1" applyBorder="1" applyAlignment="1">
      <alignment horizontal="center"/>
    </xf>
    <xf numFmtId="0" fontId="16" fillId="0" borderId="38" xfId="1" applyFont="1" applyBorder="1" applyAlignment="1">
      <alignment horizontal="center"/>
    </xf>
    <xf numFmtId="0" fontId="16" fillId="0" borderId="39" xfId="1" applyFont="1" applyBorder="1" applyAlignment="1">
      <alignment horizontal="center"/>
    </xf>
    <xf numFmtId="0" fontId="16" fillId="0" borderId="5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5" xfId="1" applyFont="1" applyBorder="1"/>
    <xf numFmtId="0" fontId="16" fillId="0" borderId="22" xfId="1" applyFont="1" applyBorder="1"/>
    <xf numFmtId="0" fontId="16" fillId="0" borderId="59" xfId="1" applyFont="1" applyBorder="1"/>
    <xf numFmtId="0" fontId="15" fillId="0" borderId="60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6" fillId="0" borderId="50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8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54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/>
    </xf>
    <xf numFmtId="44" fontId="30" fillId="0" borderId="10" xfId="0" applyNumberFormat="1" applyFont="1" applyBorder="1" applyAlignment="1">
      <alignment horizontal="center"/>
    </xf>
    <xf numFmtId="0" fontId="30" fillId="0" borderId="61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14" fontId="30" fillId="0" borderId="61" xfId="0" applyNumberFormat="1" applyFont="1" applyBorder="1" applyAlignment="1">
      <alignment horizontal="center"/>
    </xf>
    <xf numFmtId="14" fontId="30" fillId="0" borderId="13" xfId="0" applyNumberFormat="1" applyFont="1" applyBorder="1" applyAlignment="1">
      <alignment horizontal="center"/>
    </xf>
    <xf numFmtId="14" fontId="30" fillId="0" borderId="17" xfId="0" applyNumberFormat="1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44" fontId="29" fillId="0" borderId="10" xfId="0" applyNumberFormat="1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30" fillId="0" borderId="10" xfId="0" applyFont="1" applyBorder="1" applyAlignment="1">
      <alignment horizontal="left"/>
    </xf>
    <xf numFmtId="44" fontId="30" fillId="0" borderId="10" xfId="0" applyNumberFormat="1" applyFont="1" applyBorder="1" applyAlignment="1">
      <alignment horizontal="left"/>
    </xf>
    <xf numFmtId="14" fontId="29" fillId="0" borderId="12" xfId="0" applyNumberFormat="1" applyFont="1" applyBorder="1" applyAlignment="1">
      <alignment horizontal="center"/>
    </xf>
    <xf numFmtId="14" fontId="29" fillId="0" borderId="69" xfId="0" applyNumberFormat="1" applyFont="1" applyBorder="1" applyAlignment="1">
      <alignment horizontal="center"/>
    </xf>
    <xf numFmtId="14" fontId="29" fillId="0" borderId="70" xfId="0" applyNumberFormat="1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69" xfId="0" applyFont="1" applyBorder="1" applyAlignment="1">
      <alignment horizontal="center"/>
    </xf>
    <xf numFmtId="0" fontId="30" fillId="0" borderId="70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4" fontId="30" fillId="0" borderId="10" xfId="0" applyNumberFormat="1" applyFont="1" applyBorder="1" applyAlignment="1">
      <alignment horizontal="center"/>
    </xf>
    <xf numFmtId="0" fontId="30" fillId="0" borderId="61" xfId="0" applyNumberFormat="1" applyFont="1" applyBorder="1" applyAlignment="1">
      <alignment horizontal="center"/>
    </xf>
    <xf numFmtId="0" fontId="30" fillId="0" borderId="13" xfId="0" applyNumberFormat="1" applyFont="1" applyBorder="1" applyAlignment="1">
      <alignment horizontal="center"/>
    </xf>
    <xf numFmtId="0" fontId="30" fillId="0" borderId="17" xfId="0" applyNumberFormat="1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44" fontId="30" fillId="0" borderId="61" xfId="0" applyNumberFormat="1" applyFont="1" applyBorder="1" applyAlignment="1">
      <alignment horizontal="center"/>
    </xf>
    <xf numFmtId="44" fontId="30" fillId="0" borderId="13" xfId="0" applyNumberFormat="1" applyFont="1" applyBorder="1" applyAlignment="1">
      <alignment horizontal="center"/>
    </xf>
    <xf numFmtId="44" fontId="30" fillId="0" borderId="17" xfId="0" applyNumberFormat="1" applyFont="1" applyBorder="1" applyAlignment="1">
      <alignment horizontal="center"/>
    </xf>
    <xf numFmtId="14" fontId="29" fillId="0" borderId="10" xfId="0" applyNumberFormat="1" applyFont="1" applyBorder="1" applyAlignment="1">
      <alignment horizontal="center"/>
    </xf>
    <xf numFmtId="14" fontId="30" fillId="0" borderId="12" xfId="0" applyNumberFormat="1" applyFont="1" applyBorder="1" applyAlignment="1">
      <alignment horizontal="center"/>
    </xf>
    <xf numFmtId="14" fontId="30" fillId="0" borderId="69" xfId="0" applyNumberFormat="1" applyFont="1" applyBorder="1" applyAlignment="1">
      <alignment horizontal="center"/>
    </xf>
    <xf numFmtId="14" fontId="30" fillId="0" borderId="70" xfId="0" applyNumberFormat="1" applyFont="1" applyBorder="1" applyAlignment="1">
      <alignment horizontal="center"/>
    </xf>
    <xf numFmtId="14" fontId="46" fillId="0" borderId="61" xfId="0" applyNumberFormat="1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17" xfId="0" applyFont="1" applyBorder="1" applyAlignment="1">
      <alignment horizontal="center"/>
    </xf>
    <xf numFmtId="14" fontId="46" fillId="0" borderId="10" xfId="0" applyNumberFormat="1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14" fontId="46" fillId="0" borderId="13" xfId="0" applyNumberFormat="1" applyFont="1" applyBorder="1" applyAlignment="1">
      <alignment horizontal="center"/>
    </xf>
    <xf numFmtId="14" fontId="46" fillId="0" borderId="17" xfId="0" applyNumberFormat="1" applyFont="1" applyBorder="1" applyAlignment="1">
      <alignment horizontal="center"/>
    </xf>
    <xf numFmtId="44" fontId="0" fillId="0" borderId="61" xfId="0" applyNumberForma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7" xfId="0" applyNumberFormat="1" applyBorder="1" applyAlignment="1">
      <alignment horizontal="center"/>
    </xf>
    <xf numFmtId="14" fontId="30" fillId="0" borderId="64" xfId="0" applyNumberFormat="1" applyFont="1" applyBorder="1" applyAlignment="1">
      <alignment horizontal="center"/>
    </xf>
    <xf numFmtId="14" fontId="30" fillId="0" borderId="68" xfId="0" applyNumberFormat="1" applyFont="1" applyBorder="1" applyAlignment="1">
      <alignment horizontal="center"/>
    </xf>
    <xf numFmtId="14" fontId="30" fillId="0" borderId="20" xfId="0" applyNumberFormat="1" applyFont="1" applyBorder="1" applyAlignment="1">
      <alignment horizontal="center"/>
    </xf>
    <xf numFmtId="14" fontId="30" fillId="0" borderId="16" xfId="0" applyNumberFormat="1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70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37" fillId="0" borderId="69" xfId="0" applyFont="1" applyBorder="1" applyAlignment="1">
      <alignment horizontal="center"/>
    </xf>
    <xf numFmtId="0" fontId="37" fillId="0" borderId="70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69" xfId="0" applyFont="1" applyBorder="1" applyAlignment="1">
      <alignment horizontal="center"/>
    </xf>
    <xf numFmtId="0" fontId="29" fillId="0" borderId="70" xfId="0" applyFont="1" applyBorder="1" applyAlignment="1">
      <alignment horizontal="center"/>
    </xf>
    <xf numFmtId="0" fontId="30" fillId="0" borderId="12" xfId="0" applyFont="1" applyBorder="1" applyAlignment="1">
      <alignment horizontal="left"/>
    </xf>
    <xf numFmtId="0" fontId="30" fillId="0" borderId="69" xfId="0" applyFont="1" applyBorder="1" applyAlignment="1">
      <alignment horizontal="left"/>
    </xf>
    <xf numFmtId="0" fontId="30" fillId="0" borderId="70" xfId="0" applyFont="1" applyBorder="1" applyAlignment="1">
      <alignment horizontal="left"/>
    </xf>
    <xf numFmtId="0" fontId="28" fillId="0" borderId="35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/>
    </xf>
    <xf numFmtId="0" fontId="28" fillId="0" borderId="65" xfId="0" applyFont="1" applyBorder="1" applyAlignment="1">
      <alignment horizontal="center" vertical="center"/>
    </xf>
    <xf numFmtId="0" fontId="28" fillId="0" borderId="48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4" fontId="28" fillId="0" borderId="49" xfId="0" applyNumberFormat="1" applyFont="1" applyBorder="1" applyAlignment="1">
      <alignment horizontal="center" vertical="center"/>
    </xf>
    <xf numFmtId="4" fontId="28" fillId="0" borderId="13" xfId="0" applyNumberFormat="1" applyFont="1" applyBorder="1" applyAlignment="1">
      <alignment horizontal="center" vertical="center"/>
    </xf>
    <xf numFmtId="14" fontId="28" fillId="0" borderId="46" xfId="0" applyNumberFormat="1" applyFont="1" applyFill="1" applyBorder="1" applyAlignment="1">
      <alignment horizontal="center" vertical="center" wrapText="1"/>
    </xf>
    <xf numFmtId="14" fontId="28" fillId="0" borderId="47" xfId="0" applyNumberFormat="1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10" fontId="2" fillId="0" borderId="40" xfId="8" applyNumberFormat="1" applyBorder="1" applyAlignment="1">
      <alignment horizontal="center" vertical="center" wrapText="1"/>
    </xf>
    <xf numFmtId="10" fontId="2" fillId="0" borderId="23" xfId="8" applyNumberFormat="1" applyBorder="1" applyAlignment="1">
      <alignment horizontal="center" vertical="center" wrapText="1"/>
    </xf>
    <xf numFmtId="10" fontId="28" fillId="0" borderId="40" xfId="0" applyNumberFormat="1" applyFont="1" applyBorder="1" applyAlignment="1">
      <alignment horizontal="center" vertical="center" wrapText="1"/>
    </xf>
    <xf numFmtId="10" fontId="28" fillId="0" borderId="23" xfId="0" applyNumberFormat="1" applyFont="1" applyBorder="1" applyAlignment="1">
      <alignment horizontal="center" vertical="center" wrapText="1"/>
    </xf>
    <xf numFmtId="10" fontId="2" fillId="0" borderId="23" xfId="8" applyNumberFormat="1" applyBorder="1" applyAlignment="1">
      <alignment horizontal="center" vertical="center"/>
    </xf>
    <xf numFmtId="10" fontId="2" fillId="0" borderId="26" xfId="8" applyNumberFormat="1" applyBorder="1" applyAlignment="1">
      <alignment horizontal="center" vertical="center"/>
    </xf>
    <xf numFmtId="10" fontId="20" fillId="0" borderId="23" xfId="0" applyNumberFormat="1" applyFont="1" applyBorder="1" applyAlignment="1">
      <alignment horizontal="center" vertical="center"/>
    </xf>
    <xf numFmtId="10" fontId="20" fillId="0" borderId="26" xfId="0" applyNumberFormat="1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 wrapText="1"/>
    </xf>
    <xf numFmtId="10" fontId="2" fillId="0" borderId="47" xfId="8" applyNumberFormat="1" applyBorder="1" applyAlignment="1">
      <alignment horizontal="center" vertical="center"/>
    </xf>
    <xf numFmtId="10" fontId="28" fillId="0" borderId="23" xfId="0" applyNumberFormat="1" applyFont="1" applyBorder="1" applyAlignment="1"/>
    <xf numFmtId="0" fontId="20" fillId="0" borderId="41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6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10" fontId="2" fillId="0" borderId="14" xfId="8" applyNumberFormat="1" applyBorder="1" applyAlignment="1">
      <alignment horizontal="center" vertical="center"/>
    </xf>
    <xf numFmtId="10" fontId="2" fillId="0" borderId="17" xfId="8" applyNumberFormat="1" applyBorder="1" applyAlignment="1">
      <alignment horizontal="center" vertical="center"/>
    </xf>
    <xf numFmtId="10" fontId="2" fillId="0" borderId="10" xfId="8" applyNumberFormat="1" applyBorder="1" applyAlignment="1">
      <alignment horizontal="center" vertical="center"/>
    </xf>
    <xf numFmtId="10" fontId="2" fillId="0" borderId="61" xfId="8" applyNumberFormat="1" applyBorder="1" applyAlignment="1">
      <alignment horizontal="center" vertical="center"/>
    </xf>
    <xf numFmtId="10" fontId="2" fillId="0" borderId="15" xfId="8" applyNumberFormat="1" applyBorder="1" applyAlignment="1">
      <alignment horizontal="center" vertical="center"/>
    </xf>
    <xf numFmtId="10" fontId="20" fillId="0" borderId="43" xfId="0" applyNumberFormat="1" applyFont="1" applyBorder="1" applyAlignment="1">
      <alignment horizontal="center" vertical="center"/>
    </xf>
    <xf numFmtId="10" fontId="20" fillId="0" borderId="66" xfId="0" applyNumberFormat="1" applyFont="1" applyBorder="1" applyAlignment="1">
      <alignment horizontal="center" vertical="center"/>
    </xf>
    <xf numFmtId="10" fontId="20" fillId="0" borderId="11" xfId="0" applyNumberFormat="1" applyFont="1" applyBorder="1" applyAlignment="1">
      <alignment horizontal="center" vertical="center"/>
    </xf>
    <xf numFmtId="10" fontId="20" fillId="0" borderId="63" xfId="0" applyNumberFormat="1" applyFont="1" applyBorder="1" applyAlignment="1">
      <alignment horizontal="center" vertical="center"/>
    </xf>
    <xf numFmtId="10" fontId="20" fillId="0" borderId="44" xfId="0" applyNumberFormat="1" applyFont="1" applyBorder="1" applyAlignment="1">
      <alignment horizontal="center" vertical="center"/>
    </xf>
    <xf numFmtId="0" fontId="33" fillId="3" borderId="36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/>
    </xf>
    <xf numFmtId="0" fontId="33" fillId="3" borderId="35" xfId="0" applyFont="1" applyFill="1" applyBorder="1" applyAlignment="1">
      <alignment horizontal="center" vertical="center"/>
    </xf>
    <xf numFmtId="0" fontId="33" fillId="3" borderId="22" xfId="0" applyFont="1" applyFill="1" applyBorder="1" applyAlignment="1">
      <alignment horizontal="center" vertical="center"/>
    </xf>
    <xf numFmtId="0" fontId="33" fillId="3" borderId="25" xfId="0" applyFont="1" applyFill="1" applyBorder="1" applyAlignment="1">
      <alignment horizontal="center" vertical="center"/>
    </xf>
    <xf numFmtId="0" fontId="27" fillId="3" borderId="21" xfId="4" applyFont="1" applyFill="1" applyBorder="1" applyAlignment="1">
      <alignment horizontal="center" vertical="center" wrapText="1"/>
    </xf>
    <xf numFmtId="0" fontId="27" fillId="3" borderId="0" xfId="4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4" xfId="0" applyFont="1" applyBorder="1" applyAlignment="1">
      <alignment horizontal="center" vertical="center" wrapText="1"/>
    </xf>
    <xf numFmtId="10" fontId="2" fillId="0" borderId="13" xfId="8" applyNumberFormat="1" applyBorder="1" applyAlignment="1">
      <alignment horizontal="center" vertical="center"/>
    </xf>
    <xf numFmtId="10" fontId="2" fillId="0" borderId="73" xfId="8" applyNumberFormat="1" applyBorder="1" applyAlignment="1">
      <alignment horizontal="center" vertical="center"/>
    </xf>
    <xf numFmtId="10" fontId="20" fillId="0" borderId="47" xfId="0" applyNumberFormat="1" applyFont="1" applyBorder="1" applyAlignment="1">
      <alignment horizontal="center" vertical="center"/>
    </xf>
    <xf numFmtId="10" fontId="20" fillId="0" borderId="72" xfId="0" applyNumberFormat="1" applyFont="1" applyBorder="1" applyAlignment="1">
      <alignment horizontal="center" vertical="center"/>
    </xf>
    <xf numFmtId="10" fontId="2" fillId="0" borderId="78" xfId="8" applyNumberFormat="1" applyBorder="1" applyAlignment="1">
      <alignment horizontal="center" vertical="center"/>
    </xf>
    <xf numFmtId="10" fontId="20" fillId="0" borderId="79" xfId="0" applyNumberFormat="1" applyFont="1" applyBorder="1" applyAlignment="1">
      <alignment horizontal="center" vertical="center"/>
    </xf>
    <xf numFmtId="10" fontId="20" fillId="0" borderId="8" xfId="0" applyNumberFormat="1" applyFont="1" applyBorder="1" applyAlignment="1">
      <alignment horizontal="center" vertical="center"/>
    </xf>
    <xf numFmtId="10" fontId="20" fillId="0" borderId="25" xfId="0" applyNumberFormat="1" applyFont="1" applyBorder="1" applyAlignment="1">
      <alignment horizontal="center" vertical="center"/>
    </xf>
    <xf numFmtId="10" fontId="20" fillId="0" borderId="78" xfId="0" applyNumberFormat="1" applyFont="1" applyBorder="1" applyAlignment="1">
      <alignment horizontal="center" vertical="center"/>
    </xf>
    <xf numFmtId="10" fontId="2" fillId="0" borderId="105" xfId="8" applyNumberFormat="1" applyBorder="1" applyAlignment="1">
      <alignment horizontal="center" vertical="center"/>
    </xf>
    <xf numFmtId="10" fontId="20" fillId="0" borderId="105" xfId="0" applyNumberFormat="1" applyFont="1" applyBorder="1" applyAlignment="1">
      <alignment horizontal="center" vertical="center"/>
    </xf>
    <xf numFmtId="10" fontId="2" fillId="0" borderId="66" xfId="8" applyNumberFormat="1" applyBorder="1" applyAlignment="1">
      <alignment horizontal="center" vertical="center"/>
    </xf>
    <xf numFmtId="10" fontId="28" fillId="0" borderId="105" xfId="0" applyNumberFormat="1" applyFont="1" applyBorder="1" applyAlignment="1"/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66675</xdr:colOff>
      <xdr:row>178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178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178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178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66675</xdr:colOff>
      <xdr:row>178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178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178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178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178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2486025</xdr:colOff>
      <xdr:row>178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3</xdr:col>
      <xdr:colOff>1571625</xdr:colOff>
      <xdr:row>1</xdr:row>
      <xdr:rowOff>142875</xdr:rowOff>
    </xdr:from>
    <xdr:to>
      <xdr:col>3</xdr:col>
      <xdr:colOff>2638425</xdr:colOff>
      <xdr:row>4</xdr:row>
      <xdr:rowOff>152400</xdr:rowOff>
    </xdr:to>
    <xdr:pic>
      <xdr:nvPicPr>
        <xdr:cNvPr id="13" name="Imagem 12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9825" y="342900"/>
          <a:ext cx="10668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19050</xdr:rowOff>
    </xdr:from>
    <xdr:to>
      <xdr:col>2</xdr:col>
      <xdr:colOff>1104900</xdr:colOff>
      <xdr:row>2</xdr:row>
      <xdr:rowOff>133350</xdr:rowOff>
    </xdr:to>
    <xdr:pic>
      <xdr:nvPicPr>
        <xdr:cNvPr id="4" name="Imagem 3" descr="G:\Logos - APS\LOGO APS- atualizado (1)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86677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topLeftCell="E27" zoomScaleNormal="100" workbookViewId="0">
      <selection sqref="A1:I5"/>
    </sheetView>
  </sheetViews>
  <sheetFormatPr defaultColWidth="8" defaultRowHeight="15" x14ac:dyDescent="0.2"/>
  <cols>
    <col min="1" max="1" width="17.42578125" style="81" customWidth="1"/>
    <col min="2" max="2" width="26.85546875" style="81" customWidth="1"/>
    <col min="3" max="3" width="25.42578125" style="81" customWidth="1"/>
    <col min="4" max="4" width="51.28515625" style="81" customWidth="1"/>
    <col min="5" max="5" width="45.42578125" style="81" customWidth="1"/>
    <col min="6" max="6" width="26.85546875" style="84" customWidth="1"/>
    <col min="7" max="7" width="22.85546875" style="85" customWidth="1"/>
    <col min="8" max="8" width="17" style="86" customWidth="1"/>
    <col min="9" max="9" width="19.28515625" style="83" customWidth="1"/>
    <col min="10" max="10" width="11.42578125" style="81" customWidth="1"/>
    <col min="11" max="11" width="8" style="81"/>
    <col min="12" max="19" width="8" style="81" customWidth="1"/>
    <col min="20" max="16384" width="8" style="81"/>
  </cols>
  <sheetData>
    <row r="1" spans="1:9" ht="15.75" customHeight="1" x14ac:dyDescent="0.2">
      <c r="A1" s="297" t="s">
        <v>36</v>
      </c>
      <c r="B1" s="297"/>
      <c r="C1" s="298"/>
      <c r="D1" s="298"/>
      <c r="E1" s="298"/>
      <c r="F1" s="298"/>
      <c r="G1" s="298"/>
      <c r="H1" s="298"/>
      <c r="I1" s="298"/>
    </row>
    <row r="2" spans="1:9" ht="15.75" customHeight="1" x14ac:dyDescent="0.2">
      <c r="A2" s="298"/>
      <c r="B2" s="298"/>
      <c r="C2" s="298"/>
      <c r="D2" s="298"/>
      <c r="E2" s="298"/>
      <c r="F2" s="298"/>
      <c r="G2" s="298"/>
      <c r="H2" s="298"/>
      <c r="I2" s="298"/>
    </row>
    <row r="3" spans="1:9" ht="15.75" customHeight="1" x14ac:dyDescent="0.2">
      <c r="A3" s="298"/>
      <c r="B3" s="298"/>
      <c r="C3" s="298"/>
      <c r="D3" s="298"/>
      <c r="E3" s="298"/>
      <c r="F3" s="298"/>
      <c r="G3" s="298"/>
      <c r="H3" s="298"/>
      <c r="I3" s="298"/>
    </row>
    <row r="4" spans="1:9" ht="15.75" customHeight="1" x14ac:dyDescent="0.2">
      <c r="A4" s="298"/>
      <c r="B4" s="298"/>
      <c r="C4" s="298"/>
      <c r="D4" s="298"/>
      <c r="E4" s="298"/>
      <c r="F4" s="298"/>
      <c r="G4" s="298"/>
      <c r="H4" s="298"/>
      <c r="I4" s="298"/>
    </row>
    <row r="5" spans="1:9" ht="43.5" customHeight="1" x14ac:dyDescent="0.2">
      <c r="A5" s="298"/>
      <c r="B5" s="298"/>
      <c r="C5" s="298"/>
      <c r="D5" s="298"/>
      <c r="E5" s="298"/>
      <c r="F5" s="298"/>
      <c r="G5" s="298"/>
      <c r="H5" s="298"/>
      <c r="I5" s="298"/>
    </row>
    <row r="6" spans="1:9" ht="15.75" thickBot="1" x14ac:dyDescent="0.25">
      <c r="A6" s="299"/>
      <c r="B6" s="299"/>
      <c r="C6" s="299"/>
      <c r="D6" s="299"/>
      <c r="E6" s="299"/>
      <c r="F6" s="299"/>
      <c r="G6" s="299"/>
      <c r="H6" s="299"/>
      <c r="I6" s="299"/>
    </row>
    <row r="7" spans="1:9" ht="19.5" customHeight="1" thickBot="1" x14ac:dyDescent="0.25">
      <c r="A7" s="300" t="s">
        <v>20</v>
      </c>
      <c r="B7" s="300"/>
      <c r="C7" s="300"/>
      <c r="D7" s="300"/>
      <c r="E7" s="300"/>
      <c r="F7" s="300"/>
      <c r="G7" s="300"/>
      <c r="H7" s="300"/>
      <c r="I7" s="300"/>
    </row>
    <row r="8" spans="1:9" ht="20.25" customHeight="1" x14ac:dyDescent="0.2">
      <c r="A8" s="301" t="s">
        <v>31</v>
      </c>
      <c r="B8" s="302"/>
      <c r="C8" s="303"/>
      <c r="D8" s="303"/>
      <c r="E8" s="304"/>
      <c r="F8" s="304"/>
      <c r="G8" s="304"/>
      <c r="H8" s="304"/>
      <c r="I8" s="305"/>
    </row>
    <row r="9" spans="1:9" x14ac:dyDescent="0.2">
      <c r="A9" s="292" t="s">
        <v>32</v>
      </c>
      <c r="B9" s="293"/>
      <c r="C9" s="294"/>
      <c r="D9" s="294"/>
      <c r="E9" s="306"/>
      <c r="F9" s="306"/>
      <c r="G9" s="306"/>
      <c r="H9" s="306"/>
      <c r="I9" s="307"/>
    </row>
    <row r="10" spans="1:9" x14ac:dyDescent="0.2">
      <c r="A10" s="292" t="s">
        <v>33</v>
      </c>
      <c r="B10" s="293"/>
      <c r="C10" s="294"/>
      <c r="D10" s="294"/>
      <c r="E10" s="295"/>
      <c r="F10" s="295"/>
      <c r="G10" s="295"/>
      <c r="H10" s="295"/>
      <c r="I10" s="296"/>
    </row>
    <row r="11" spans="1:9" x14ac:dyDescent="0.2">
      <c r="A11" s="292" t="s">
        <v>34</v>
      </c>
      <c r="B11" s="293"/>
      <c r="C11" s="294"/>
      <c r="D11" s="294"/>
      <c r="E11" s="295"/>
      <c r="F11" s="295"/>
      <c r="G11" s="295"/>
      <c r="H11" s="295"/>
      <c r="I11" s="296"/>
    </row>
    <row r="12" spans="1:9" x14ac:dyDescent="0.2">
      <c r="A12" s="292" t="s">
        <v>35</v>
      </c>
      <c r="B12" s="293"/>
      <c r="C12" s="294"/>
      <c r="D12" s="294"/>
      <c r="E12" s="314"/>
      <c r="F12" s="314"/>
      <c r="G12" s="314"/>
      <c r="H12" s="314"/>
      <c r="I12" s="315"/>
    </row>
    <row r="13" spans="1:9" x14ac:dyDescent="0.2">
      <c r="A13" s="113"/>
      <c r="B13" s="87"/>
      <c r="C13" s="87"/>
      <c r="D13" s="87"/>
      <c r="E13" s="88"/>
      <c r="F13" s="88"/>
      <c r="G13" s="88"/>
      <c r="H13" s="88"/>
      <c r="I13" s="114"/>
    </row>
    <row r="14" spans="1:9" ht="15.75" thickBot="1" x14ac:dyDescent="0.25">
      <c r="A14" s="113" t="s">
        <v>181</v>
      </c>
      <c r="B14" s="87"/>
      <c r="C14" s="87"/>
      <c r="D14" s="87"/>
      <c r="E14" s="88"/>
      <c r="F14" s="88"/>
      <c r="G14" s="88"/>
      <c r="H14" s="88"/>
      <c r="I14" s="114"/>
    </row>
    <row r="15" spans="1:9" ht="18.75" customHeight="1" thickBot="1" x14ac:dyDescent="0.25">
      <c r="A15" s="322" t="s">
        <v>28</v>
      </c>
      <c r="B15" s="323"/>
      <c r="C15" s="323"/>
      <c r="D15" s="323"/>
      <c r="E15" s="324"/>
      <c r="F15" s="88"/>
      <c r="G15" s="88"/>
      <c r="H15" s="88"/>
      <c r="I15" s="140"/>
    </row>
    <row r="16" spans="1:9" ht="20.25" customHeight="1" x14ac:dyDescent="0.2">
      <c r="A16" s="316" t="s">
        <v>16</v>
      </c>
      <c r="B16" s="317"/>
      <c r="C16" s="318"/>
      <c r="D16" s="318"/>
      <c r="E16" s="89">
        <v>126910.27</v>
      </c>
      <c r="F16" s="88"/>
      <c r="G16" s="88"/>
      <c r="H16" s="88"/>
      <c r="I16" s="140"/>
    </row>
    <row r="17" spans="1:9" x14ac:dyDescent="0.2">
      <c r="A17" s="311" t="s">
        <v>0</v>
      </c>
      <c r="B17" s="312"/>
      <c r="C17" s="313"/>
      <c r="D17" s="313"/>
      <c r="E17" s="157">
        <v>230382.78</v>
      </c>
      <c r="F17" s="90"/>
      <c r="G17" s="91"/>
      <c r="H17" s="91"/>
      <c r="I17" s="115"/>
    </row>
    <row r="18" spans="1:9" x14ac:dyDescent="0.2">
      <c r="A18" s="311" t="s">
        <v>17</v>
      </c>
      <c r="B18" s="312"/>
      <c r="C18" s="313"/>
      <c r="D18" s="313"/>
      <c r="E18" s="158">
        <v>51587</v>
      </c>
      <c r="F18" s="92"/>
      <c r="G18" s="91"/>
      <c r="H18" s="91"/>
      <c r="I18" s="115"/>
    </row>
    <row r="19" spans="1:9" x14ac:dyDescent="0.2">
      <c r="A19" s="311" t="s">
        <v>1</v>
      </c>
      <c r="B19" s="312"/>
      <c r="C19" s="313"/>
      <c r="D19" s="313"/>
      <c r="E19" s="137" t="s">
        <v>98</v>
      </c>
      <c r="F19" s="93"/>
      <c r="G19" s="91"/>
      <c r="H19" s="91"/>
      <c r="I19" s="115"/>
    </row>
    <row r="20" spans="1:9" x14ac:dyDescent="0.2">
      <c r="A20" s="311" t="s">
        <v>18</v>
      </c>
      <c r="B20" s="312"/>
      <c r="C20" s="313"/>
      <c r="D20" s="313"/>
      <c r="E20" s="157">
        <v>9.4499999999999993</v>
      </c>
      <c r="F20" s="93"/>
      <c r="G20" s="91"/>
      <c r="H20" s="91"/>
      <c r="I20" s="115"/>
    </row>
    <row r="21" spans="1:9" x14ac:dyDescent="0.2">
      <c r="A21" s="311" t="s">
        <v>2</v>
      </c>
      <c r="B21" s="312"/>
      <c r="C21" s="313"/>
      <c r="D21" s="313"/>
      <c r="E21" s="208">
        <v>2102.11</v>
      </c>
      <c r="F21" s="94"/>
      <c r="G21" s="91"/>
      <c r="H21" s="91"/>
      <c r="I21" s="115"/>
    </row>
    <row r="22" spans="1:9" x14ac:dyDescent="0.2">
      <c r="A22" s="319" t="s">
        <v>15</v>
      </c>
      <c r="B22" s="320"/>
      <c r="C22" s="321"/>
      <c r="D22" s="321"/>
      <c r="E22" s="172">
        <v>410991.61</v>
      </c>
      <c r="F22" s="94"/>
      <c r="G22" s="91"/>
      <c r="H22" s="91"/>
      <c r="I22" s="115"/>
    </row>
    <row r="23" spans="1:9" ht="16.5" customHeight="1" x14ac:dyDescent="0.2">
      <c r="A23" s="319" t="s">
        <v>29</v>
      </c>
      <c r="B23" s="320"/>
      <c r="C23" s="321"/>
      <c r="D23" s="321"/>
      <c r="E23" s="177">
        <v>309885.3</v>
      </c>
      <c r="F23" s="95" t="s">
        <v>19</v>
      </c>
      <c r="G23" s="96" t="s">
        <v>3</v>
      </c>
      <c r="H23" s="97"/>
      <c r="I23" s="116" t="s">
        <v>4</v>
      </c>
    </row>
    <row r="24" spans="1:9" ht="19.5" customHeight="1" thickBot="1" x14ac:dyDescent="0.25">
      <c r="A24" s="308" t="s">
        <v>30</v>
      </c>
      <c r="B24" s="309"/>
      <c r="C24" s="310"/>
      <c r="D24" s="310"/>
      <c r="E24" s="98">
        <v>101106.31</v>
      </c>
      <c r="F24" s="99">
        <v>101105.51</v>
      </c>
      <c r="G24" s="97">
        <v>0</v>
      </c>
      <c r="H24" s="97"/>
      <c r="I24" s="117">
        <f>E24-F24-G24</f>
        <v>0.80000000000291038</v>
      </c>
    </row>
    <row r="25" spans="1:9" ht="15.75" thickBot="1" x14ac:dyDescent="0.25">
      <c r="A25" s="327"/>
      <c r="B25" s="328"/>
      <c r="C25" s="329"/>
      <c r="D25" s="330"/>
      <c r="E25" s="330"/>
      <c r="F25" s="330"/>
      <c r="G25" s="330"/>
      <c r="H25" s="330"/>
      <c r="I25" s="331"/>
    </row>
    <row r="26" spans="1:9" ht="15.75" thickBot="1" x14ac:dyDescent="0.25">
      <c r="A26" s="82"/>
      <c r="B26" s="82"/>
      <c r="C26" s="82"/>
      <c r="D26" s="82"/>
      <c r="E26" s="82"/>
      <c r="F26" s="94"/>
      <c r="G26" s="82"/>
      <c r="H26" s="82"/>
      <c r="I26" s="82"/>
    </row>
    <row r="27" spans="1:9" ht="15.75" thickBot="1" x14ac:dyDescent="0.25">
      <c r="A27" s="332" t="s">
        <v>6</v>
      </c>
      <c r="B27" s="333"/>
      <c r="C27" s="334"/>
      <c r="D27" s="334"/>
      <c r="E27" s="335" t="s">
        <v>7</v>
      </c>
      <c r="F27" s="335"/>
      <c r="G27" s="335"/>
      <c r="H27" s="335"/>
      <c r="I27" s="336"/>
    </row>
    <row r="28" spans="1:9" ht="15" customHeight="1" x14ac:dyDescent="0.2">
      <c r="A28" s="337" t="s">
        <v>8</v>
      </c>
      <c r="B28" s="338"/>
      <c r="C28" s="339"/>
      <c r="D28" s="340" t="s">
        <v>9</v>
      </c>
      <c r="E28" s="342" t="s">
        <v>10</v>
      </c>
      <c r="F28" s="343" t="s">
        <v>11</v>
      </c>
      <c r="G28" s="342" t="s">
        <v>27</v>
      </c>
      <c r="H28" s="345" t="s">
        <v>12</v>
      </c>
      <c r="I28" s="325" t="s">
        <v>13</v>
      </c>
    </row>
    <row r="29" spans="1:9" x14ac:dyDescent="0.2">
      <c r="A29" s="224" t="s">
        <v>21</v>
      </c>
      <c r="B29" s="225" t="s">
        <v>92</v>
      </c>
      <c r="C29" s="226" t="s">
        <v>126</v>
      </c>
      <c r="D29" s="341"/>
      <c r="E29" s="340"/>
      <c r="F29" s="344"/>
      <c r="G29" s="340"/>
      <c r="H29" s="346"/>
      <c r="I29" s="326"/>
    </row>
    <row r="30" spans="1:9" x14ac:dyDescent="0.2">
      <c r="A30" s="220">
        <v>44242</v>
      </c>
      <c r="B30" s="219" t="s">
        <v>182</v>
      </c>
      <c r="C30" s="216" t="s">
        <v>127</v>
      </c>
      <c r="D30" s="210" t="s">
        <v>124</v>
      </c>
      <c r="E30" s="167" t="s">
        <v>125</v>
      </c>
      <c r="F30" s="173">
        <v>425.5</v>
      </c>
      <c r="G30" s="174">
        <v>550583000126863</v>
      </c>
      <c r="H30" s="165">
        <v>44258</v>
      </c>
      <c r="I30" s="166" t="s">
        <v>39</v>
      </c>
    </row>
    <row r="31" spans="1:9" x14ac:dyDescent="0.2">
      <c r="A31" s="220">
        <v>44228</v>
      </c>
      <c r="B31" s="219" t="s">
        <v>183</v>
      </c>
      <c r="C31" s="216" t="s">
        <v>127</v>
      </c>
      <c r="D31" s="210" t="s">
        <v>124</v>
      </c>
      <c r="E31" s="167" t="s">
        <v>125</v>
      </c>
      <c r="F31" s="187">
        <v>5510.7</v>
      </c>
      <c r="G31" s="174">
        <v>550583000126863</v>
      </c>
      <c r="H31" s="165">
        <v>44258</v>
      </c>
      <c r="I31" s="166" t="s">
        <v>39</v>
      </c>
    </row>
    <row r="32" spans="1:9" x14ac:dyDescent="0.2">
      <c r="A32" s="209">
        <v>44256</v>
      </c>
      <c r="B32" s="249">
        <v>3</v>
      </c>
      <c r="C32" s="216" t="s">
        <v>311</v>
      </c>
      <c r="D32" s="210" t="s">
        <v>112</v>
      </c>
      <c r="E32" s="167" t="s">
        <v>69</v>
      </c>
      <c r="F32" s="248">
        <v>600</v>
      </c>
      <c r="G32" s="174">
        <v>553558510018517</v>
      </c>
      <c r="H32" s="165">
        <v>44258</v>
      </c>
      <c r="I32" s="166" t="s">
        <v>39</v>
      </c>
    </row>
    <row r="33" spans="1:9" x14ac:dyDescent="0.2">
      <c r="A33" s="209">
        <v>44256</v>
      </c>
      <c r="B33" s="249">
        <v>29</v>
      </c>
      <c r="C33" s="216" t="s">
        <v>189</v>
      </c>
      <c r="D33" s="210" t="s">
        <v>116</v>
      </c>
      <c r="E33" s="167" t="s">
        <v>184</v>
      </c>
      <c r="F33" s="248">
        <v>3660.6</v>
      </c>
      <c r="G33" s="174">
        <v>557021000035336</v>
      </c>
      <c r="H33" s="165">
        <v>44258</v>
      </c>
      <c r="I33" s="166" t="s">
        <v>39</v>
      </c>
    </row>
    <row r="34" spans="1:9" x14ac:dyDescent="0.2">
      <c r="A34" s="209">
        <v>44226</v>
      </c>
      <c r="B34" s="249">
        <v>305007</v>
      </c>
      <c r="C34" s="216" t="s">
        <v>185</v>
      </c>
      <c r="D34" s="210" t="s">
        <v>186</v>
      </c>
      <c r="E34" s="167" t="s">
        <v>154</v>
      </c>
      <c r="F34" s="248">
        <v>581.48</v>
      </c>
      <c r="G34" s="174">
        <v>30301</v>
      </c>
      <c r="H34" s="165">
        <v>44258</v>
      </c>
      <c r="I34" s="166" t="s">
        <v>38</v>
      </c>
    </row>
    <row r="35" spans="1:9" x14ac:dyDescent="0.2">
      <c r="A35" s="209">
        <v>44252</v>
      </c>
      <c r="B35" s="249">
        <v>26237</v>
      </c>
      <c r="C35" s="216" t="s">
        <v>187</v>
      </c>
      <c r="D35" s="210" t="s">
        <v>142</v>
      </c>
      <c r="E35" s="167" t="s">
        <v>188</v>
      </c>
      <c r="F35" s="248">
        <v>16386.939999999999</v>
      </c>
      <c r="G35" s="174">
        <v>30302</v>
      </c>
      <c r="H35" s="165">
        <v>44258</v>
      </c>
      <c r="I35" s="166" t="s">
        <v>38</v>
      </c>
    </row>
    <row r="36" spans="1:9" x14ac:dyDescent="0.2">
      <c r="A36" s="209">
        <v>44242</v>
      </c>
      <c r="B36" s="249">
        <v>24451</v>
      </c>
      <c r="C36" s="216" t="s">
        <v>190</v>
      </c>
      <c r="D36" s="210" t="s">
        <v>191</v>
      </c>
      <c r="E36" s="167" t="s">
        <v>192</v>
      </c>
      <c r="F36" s="248">
        <v>1930.8</v>
      </c>
      <c r="G36" s="174">
        <v>30303</v>
      </c>
      <c r="H36" s="165">
        <v>44258</v>
      </c>
      <c r="I36" s="166" t="s">
        <v>38</v>
      </c>
    </row>
    <row r="37" spans="1:9" x14ac:dyDescent="0.2">
      <c r="A37" s="220">
        <v>44229</v>
      </c>
      <c r="B37" s="230">
        <v>15046</v>
      </c>
      <c r="C37" s="230" t="s">
        <v>131</v>
      </c>
      <c r="D37" s="210" t="s">
        <v>132</v>
      </c>
      <c r="E37" s="231" t="s">
        <v>193</v>
      </c>
      <c r="F37" s="190">
        <v>973.75</v>
      </c>
      <c r="G37" s="174">
        <v>30304</v>
      </c>
      <c r="H37" s="165">
        <v>44258</v>
      </c>
      <c r="I37" s="166" t="s">
        <v>38</v>
      </c>
    </row>
    <row r="38" spans="1:9" x14ac:dyDescent="0.2">
      <c r="A38" s="220">
        <v>44236</v>
      </c>
      <c r="B38" s="230">
        <v>303812</v>
      </c>
      <c r="C38" s="230" t="s">
        <v>135</v>
      </c>
      <c r="D38" s="210" t="s">
        <v>194</v>
      </c>
      <c r="E38" s="167" t="s">
        <v>164</v>
      </c>
      <c r="F38" s="190">
        <v>2344.6</v>
      </c>
      <c r="G38" s="174">
        <v>30305</v>
      </c>
      <c r="H38" s="165">
        <v>44258</v>
      </c>
      <c r="I38" s="166" t="s">
        <v>38</v>
      </c>
    </row>
    <row r="39" spans="1:9" x14ac:dyDescent="0.2">
      <c r="A39" s="220">
        <v>44250</v>
      </c>
      <c r="B39" s="230">
        <v>7696</v>
      </c>
      <c r="C39" s="230">
        <v>61602199018917</v>
      </c>
      <c r="D39" s="210" t="s">
        <v>45</v>
      </c>
      <c r="E39" s="167" t="s">
        <v>86</v>
      </c>
      <c r="F39" s="190">
        <v>2526.6799999999998</v>
      </c>
      <c r="G39" s="174">
        <v>30306</v>
      </c>
      <c r="H39" s="165">
        <v>44258</v>
      </c>
      <c r="I39" s="166" t="s">
        <v>38</v>
      </c>
    </row>
    <row r="40" spans="1:9" x14ac:dyDescent="0.2">
      <c r="A40" s="220">
        <v>44230</v>
      </c>
      <c r="B40" s="230">
        <v>305305</v>
      </c>
      <c r="C40" s="230" t="s">
        <v>129</v>
      </c>
      <c r="D40" s="210" t="s">
        <v>186</v>
      </c>
      <c r="E40" s="167" t="s">
        <v>195</v>
      </c>
      <c r="F40" s="190">
        <v>1819.24</v>
      </c>
      <c r="G40" s="174">
        <v>30307</v>
      </c>
      <c r="H40" s="165">
        <v>44258</v>
      </c>
      <c r="I40" s="166" t="s">
        <v>38</v>
      </c>
    </row>
    <row r="41" spans="1:9" x14ac:dyDescent="0.2">
      <c r="A41" s="220">
        <v>44231</v>
      </c>
      <c r="B41" s="230">
        <v>8294</v>
      </c>
      <c r="C41" s="230" t="s">
        <v>196</v>
      </c>
      <c r="D41" s="210" t="s">
        <v>197</v>
      </c>
      <c r="E41" s="231" t="s">
        <v>198</v>
      </c>
      <c r="F41" s="190">
        <v>3786.06</v>
      </c>
      <c r="G41" s="174">
        <v>30308</v>
      </c>
      <c r="H41" s="165">
        <v>44258</v>
      </c>
      <c r="I41" s="166" t="s">
        <v>38</v>
      </c>
    </row>
    <row r="42" spans="1:9" x14ac:dyDescent="0.2">
      <c r="A42" s="220">
        <v>44230</v>
      </c>
      <c r="B42" s="230" t="s">
        <v>199</v>
      </c>
      <c r="C42" s="230" t="s">
        <v>145</v>
      </c>
      <c r="D42" s="210" t="s">
        <v>146</v>
      </c>
      <c r="E42" s="231" t="s">
        <v>200</v>
      </c>
      <c r="F42" s="190">
        <v>1400.38</v>
      </c>
      <c r="G42" s="174">
        <v>30309</v>
      </c>
      <c r="H42" s="165">
        <v>44258</v>
      </c>
      <c r="I42" s="166" t="s">
        <v>38</v>
      </c>
    </row>
    <row r="43" spans="1:9" x14ac:dyDescent="0.2">
      <c r="A43" s="220">
        <v>44236</v>
      </c>
      <c r="B43" s="230" t="s">
        <v>201</v>
      </c>
      <c r="C43" s="230" t="s">
        <v>202</v>
      </c>
      <c r="D43" s="210" t="s">
        <v>155</v>
      </c>
      <c r="E43" s="167" t="s">
        <v>177</v>
      </c>
      <c r="F43" s="190">
        <v>1064</v>
      </c>
      <c r="G43" s="174">
        <v>30310</v>
      </c>
      <c r="H43" s="165">
        <v>44258</v>
      </c>
      <c r="I43" s="166" t="s">
        <v>38</v>
      </c>
    </row>
    <row r="44" spans="1:9" x14ac:dyDescent="0.2">
      <c r="A44" s="220">
        <v>44238</v>
      </c>
      <c r="B44" s="230">
        <v>304349</v>
      </c>
      <c r="C44" s="230" t="s">
        <v>203</v>
      </c>
      <c r="D44" s="210" t="s">
        <v>194</v>
      </c>
      <c r="E44" s="167" t="s">
        <v>204</v>
      </c>
      <c r="F44" s="190">
        <v>474.44</v>
      </c>
      <c r="G44" s="174">
        <v>30311</v>
      </c>
      <c r="H44" s="165">
        <v>44258</v>
      </c>
      <c r="I44" s="166" t="s">
        <v>38</v>
      </c>
    </row>
    <row r="45" spans="1:9" x14ac:dyDescent="0.2">
      <c r="A45" s="220">
        <v>44238</v>
      </c>
      <c r="B45" s="230">
        <v>304376</v>
      </c>
      <c r="C45" s="230" t="s">
        <v>135</v>
      </c>
      <c r="D45" s="210" t="s">
        <v>194</v>
      </c>
      <c r="E45" s="167" t="s">
        <v>136</v>
      </c>
      <c r="F45" s="190">
        <v>2284.1999999999998</v>
      </c>
      <c r="G45" s="174">
        <v>30312</v>
      </c>
      <c r="H45" s="165">
        <v>44258</v>
      </c>
      <c r="I45" s="166" t="s">
        <v>38</v>
      </c>
    </row>
    <row r="46" spans="1:9" x14ac:dyDescent="0.2">
      <c r="A46" s="220">
        <v>44245</v>
      </c>
      <c r="B46" s="230">
        <v>1908</v>
      </c>
      <c r="C46" s="230" t="s">
        <v>137</v>
      </c>
      <c r="D46" s="210" t="s">
        <v>138</v>
      </c>
      <c r="E46" s="167" t="s">
        <v>205</v>
      </c>
      <c r="F46" s="190">
        <v>2366</v>
      </c>
      <c r="G46" s="174">
        <v>30313</v>
      </c>
      <c r="H46" s="165">
        <v>44258</v>
      </c>
      <c r="I46" s="166" t="s">
        <v>38</v>
      </c>
    </row>
    <row r="47" spans="1:9" x14ac:dyDescent="0.2">
      <c r="A47" s="220">
        <v>44232</v>
      </c>
      <c r="B47" s="230">
        <v>305600</v>
      </c>
      <c r="C47" s="230" t="s">
        <v>129</v>
      </c>
      <c r="D47" s="210" t="s">
        <v>186</v>
      </c>
      <c r="E47" s="167" t="s">
        <v>206</v>
      </c>
      <c r="F47" s="190">
        <v>2121.9</v>
      </c>
      <c r="G47" s="174">
        <v>30314</v>
      </c>
      <c r="H47" s="165">
        <v>44258</v>
      </c>
      <c r="I47" s="166" t="s">
        <v>38</v>
      </c>
    </row>
    <row r="48" spans="1:9" x14ac:dyDescent="0.2">
      <c r="A48" s="220">
        <v>44232</v>
      </c>
      <c r="B48" s="230">
        <v>15277</v>
      </c>
      <c r="C48" s="230" t="s">
        <v>131</v>
      </c>
      <c r="D48" s="210" t="s">
        <v>132</v>
      </c>
      <c r="E48" s="167" t="s">
        <v>207</v>
      </c>
      <c r="F48" s="190">
        <v>988.44</v>
      </c>
      <c r="G48" s="174">
        <v>30315</v>
      </c>
      <c r="H48" s="165">
        <v>44258</v>
      </c>
      <c r="I48" s="166" t="s">
        <v>38</v>
      </c>
    </row>
    <row r="49" spans="1:9" x14ac:dyDescent="0.2">
      <c r="A49" s="220">
        <v>44239</v>
      </c>
      <c r="B49" s="230">
        <v>222666</v>
      </c>
      <c r="C49" s="230" t="s">
        <v>133</v>
      </c>
      <c r="D49" s="210" t="s">
        <v>208</v>
      </c>
      <c r="E49" s="167" t="s">
        <v>150</v>
      </c>
      <c r="F49" s="190">
        <v>312.25</v>
      </c>
      <c r="G49" s="174">
        <v>30316</v>
      </c>
      <c r="H49" s="165">
        <v>44258</v>
      </c>
      <c r="I49" s="166" t="s">
        <v>38</v>
      </c>
    </row>
    <row r="50" spans="1:9" x14ac:dyDescent="0.2">
      <c r="A50" s="220">
        <v>44239</v>
      </c>
      <c r="B50" s="230">
        <v>304575</v>
      </c>
      <c r="C50" s="230" t="s">
        <v>135</v>
      </c>
      <c r="D50" s="210" t="s">
        <v>194</v>
      </c>
      <c r="E50" s="167" t="s">
        <v>136</v>
      </c>
      <c r="F50" s="190">
        <v>1748.6</v>
      </c>
      <c r="G50" s="174">
        <v>30317</v>
      </c>
      <c r="H50" s="165">
        <v>44258</v>
      </c>
      <c r="I50" s="166" t="s">
        <v>38</v>
      </c>
    </row>
    <row r="51" spans="1:9" x14ac:dyDescent="0.2">
      <c r="A51" s="220">
        <v>44235</v>
      </c>
      <c r="B51" s="230" t="s">
        <v>209</v>
      </c>
      <c r="C51" s="230" t="s">
        <v>210</v>
      </c>
      <c r="D51" s="210" t="s">
        <v>211</v>
      </c>
      <c r="E51" s="167" t="s">
        <v>212</v>
      </c>
      <c r="F51" s="190">
        <v>3290</v>
      </c>
      <c r="G51" s="174">
        <v>554298000016007</v>
      </c>
      <c r="H51" s="165">
        <v>44259</v>
      </c>
      <c r="I51" s="166" t="s">
        <v>39</v>
      </c>
    </row>
    <row r="52" spans="1:9" x14ac:dyDescent="0.2">
      <c r="A52" s="220">
        <v>44228</v>
      </c>
      <c r="B52" s="232">
        <v>0</v>
      </c>
      <c r="C52" s="213">
        <v>0</v>
      </c>
      <c r="D52" s="210" t="s">
        <v>114</v>
      </c>
      <c r="E52" s="167" t="s">
        <v>56</v>
      </c>
      <c r="F52" s="188">
        <v>1414</v>
      </c>
      <c r="G52" s="174">
        <v>551530000092465</v>
      </c>
      <c r="H52" s="165">
        <v>44260</v>
      </c>
      <c r="I52" s="166" t="s">
        <v>39</v>
      </c>
    </row>
    <row r="53" spans="1:9" x14ac:dyDescent="0.2">
      <c r="A53" s="220">
        <v>44228</v>
      </c>
      <c r="B53" s="232">
        <v>0</v>
      </c>
      <c r="C53" s="213">
        <v>0</v>
      </c>
      <c r="D53" s="210" t="s">
        <v>40</v>
      </c>
      <c r="E53" s="167" t="s">
        <v>56</v>
      </c>
      <c r="F53" s="189">
        <v>220.8</v>
      </c>
      <c r="G53" s="174">
        <v>551819000050233</v>
      </c>
      <c r="H53" s="165">
        <v>44260</v>
      </c>
      <c r="I53" s="166" t="s">
        <v>39</v>
      </c>
    </row>
    <row r="54" spans="1:9" x14ac:dyDescent="0.2">
      <c r="A54" s="220">
        <v>44228</v>
      </c>
      <c r="B54" s="232">
        <v>0</v>
      </c>
      <c r="C54" s="213">
        <v>0</v>
      </c>
      <c r="D54" s="210" t="s">
        <v>152</v>
      </c>
      <c r="E54" s="167" t="s">
        <v>56</v>
      </c>
      <c r="F54" s="229">
        <v>1544</v>
      </c>
      <c r="G54" s="174">
        <v>551819000050575</v>
      </c>
      <c r="H54" s="165">
        <v>44260</v>
      </c>
      <c r="I54" s="166" t="s">
        <v>39</v>
      </c>
    </row>
    <row r="55" spans="1:9" x14ac:dyDescent="0.2">
      <c r="A55" s="221">
        <v>44228</v>
      </c>
      <c r="B55" s="227">
        <v>0</v>
      </c>
      <c r="C55" s="228">
        <v>0</v>
      </c>
      <c r="D55" s="211" t="s">
        <v>96</v>
      </c>
      <c r="E55" s="100" t="s">
        <v>56</v>
      </c>
      <c r="F55" s="101">
        <v>1152.8</v>
      </c>
      <c r="G55" s="118">
        <v>551819000056189</v>
      </c>
      <c r="H55" s="102">
        <v>44260</v>
      </c>
      <c r="I55" s="103" t="s">
        <v>39</v>
      </c>
    </row>
    <row r="56" spans="1:9" x14ac:dyDescent="0.2">
      <c r="A56" s="221">
        <v>44228</v>
      </c>
      <c r="B56" s="233">
        <v>0</v>
      </c>
      <c r="C56" s="214">
        <v>0</v>
      </c>
      <c r="D56" s="211" t="s">
        <v>72</v>
      </c>
      <c r="E56" s="100" t="s">
        <v>56</v>
      </c>
      <c r="F56" s="101">
        <v>1273.5</v>
      </c>
      <c r="G56" s="118">
        <v>551819000057117</v>
      </c>
      <c r="H56" s="102">
        <v>44260</v>
      </c>
      <c r="I56" s="103" t="s">
        <v>39</v>
      </c>
    </row>
    <row r="57" spans="1:9" x14ac:dyDescent="0.2">
      <c r="A57" s="221">
        <v>44228</v>
      </c>
      <c r="B57" s="233">
        <v>0</v>
      </c>
      <c r="C57" s="214">
        <v>0</v>
      </c>
      <c r="D57" s="211" t="s">
        <v>73</v>
      </c>
      <c r="E57" s="100" t="s">
        <v>56</v>
      </c>
      <c r="F57" s="101">
        <v>1295.8</v>
      </c>
      <c r="G57" s="118">
        <v>551819000058671</v>
      </c>
      <c r="H57" s="102">
        <v>44260</v>
      </c>
      <c r="I57" s="103" t="s">
        <v>39</v>
      </c>
    </row>
    <row r="58" spans="1:9" x14ac:dyDescent="0.2">
      <c r="A58" s="221">
        <v>44228</v>
      </c>
      <c r="B58" s="233">
        <v>0</v>
      </c>
      <c r="C58" s="214">
        <v>0</v>
      </c>
      <c r="D58" s="211" t="s">
        <v>213</v>
      </c>
      <c r="E58" s="100" t="s">
        <v>56</v>
      </c>
      <c r="F58" s="101">
        <v>1302.8</v>
      </c>
      <c r="G58" s="118">
        <v>552180000064278</v>
      </c>
      <c r="H58" s="102">
        <v>44260</v>
      </c>
      <c r="I58" s="103" t="s">
        <v>39</v>
      </c>
    </row>
    <row r="59" spans="1:9" x14ac:dyDescent="0.2">
      <c r="A59" s="221">
        <v>44228</v>
      </c>
      <c r="B59" s="233">
        <v>0</v>
      </c>
      <c r="C59" s="214">
        <v>0</v>
      </c>
      <c r="D59" s="211" t="s">
        <v>101</v>
      </c>
      <c r="E59" s="100" t="s">
        <v>56</v>
      </c>
      <c r="F59" s="101">
        <v>2086.6</v>
      </c>
      <c r="G59" s="118">
        <v>552445000020843</v>
      </c>
      <c r="H59" s="102">
        <v>44260</v>
      </c>
      <c r="I59" s="103" t="s">
        <v>39</v>
      </c>
    </row>
    <row r="60" spans="1:9" x14ac:dyDescent="0.2">
      <c r="A60" s="221">
        <v>44228</v>
      </c>
      <c r="B60" s="233">
        <v>0</v>
      </c>
      <c r="C60" s="214">
        <v>0</v>
      </c>
      <c r="D60" s="211" t="s">
        <v>109</v>
      </c>
      <c r="E60" s="100" t="s">
        <v>56</v>
      </c>
      <c r="F60" s="101">
        <v>1298.8</v>
      </c>
      <c r="G60" s="118">
        <v>553011000064316</v>
      </c>
      <c r="H60" s="102">
        <v>44260</v>
      </c>
      <c r="I60" s="103" t="s">
        <v>39</v>
      </c>
    </row>
    <row r="61" spans="1:9" x14ac:dyDescent="0.2">
      <c r="A61" s="221">
        <v>44228</v>
      </c>
      <c r="B61" s="233">
        <v>0</v>
      </c>
      <c r="C61" s="214">
        <v>0</v>
      </c>
      <c r="D61" s="211" t="s">
        <v>76</v>
      </c>
      <c r="E61" s="100" t="s">
        <v>56</v>
      </c>
      <c r="F61" s="101">
        <v>1376</v>
      </c>
      <c r="G61" s="118">
        <v>553107000034283</v>
      </c>
      <c r="H61" s="102">
        <v>44260</v>
      </c>
      <c r="I61" s="103" t="s">
        <v>39</v>
      </c>
    </row>
    <row r="62" spans="1:9" x14ac:dyDescent="0.2">
      <c r="A62" s="221">
        <v>44228</v>
      </c>
      <c r="B62" s="233">
        <v>0</v>
      </c>
      <c r="C62" s="214">
        <v>0</v>
      </c>
      <c r="D62" s="211" t="s">
        <v>41</v>
      </c>
      <c r="E62" s="100" t="s">
        <v>56</v>
      </c>
      <c r="F62" s="101">
        <v>1376</v>
      </c>
      <c r="G62" s="118">
        <v>553386000018197</v>
      </c>
      <c r="H62" s="102">
        <v>44260</v>
      </c>
      <c r="I62" s="103" t="s">
        <v>39</v>
      </c>
    </row>
    <row r="63" spans="1:9" x14ac:dyDescent="0.2">
      <c r="A63" s="222">
        <v>44228</v>
      </c>
      <c r="B63" s="233">
        <v>0</v>
      </c>
      <c r="C63" s="214">
        <v>0</v>
      </c>
      <c r="D63" s="211" t="s">
        <v>58</v>
      </c>
      <c r="E63" s="100" t="s">
        <v>56</v>
      </c>
      <c r="F63" s="101">
        <v>3180</v>
      </c>
      <c r="G63" s="118">
        <v>553558000017763</v>
      </c>
      <c r="H63" s="102">
        <v>44260</v>
      </c>
      <c r="I63" s="103" t="s">
        <v>39</v>
      </c>
    </row>
    <row r="64" spans="1:9" x14ac:dyDescent="0.2">
      <c r="A64" s="221">
        <v>44228</v>
      </c>
      <c r="B64" s="233">
        <v>0</v>
      </c>
      <c r="C64" s="214">
        <v>0</v>
      </c>
      <c r="D64" s="211" t="s">
        <v>42</v>
      </c>
      <c r="E64" s="100" t="s">
        <v>56</v>
      </c>
      <c r="F64" s="101">
        <v>962.8</v>
      </c>
      <c r="G64" s="118">
        <v>553558000025545</v>
      </c>
      <c r="H64" s="102">
        <v>44260</v>
      </c>
      <c r="I64" s="103" t="s">
        <v>39</v>
      </c>
    </row>
    <row r="65" spans="1:9" x14ac:dyDescent="0.2">
      <c r="A65" s="221">
        <v>44228</v>
      </c>
      <c r="B65" s="233">
        <v>0</v>
      </c>
      <c r="C65" s="214">
        <v>0</v>
      </c>
      <c r="D65" s="212" t="s">
        <v>50</v>
      </c>
      <c r="E65" s="142" t="s">
        <v>56</v>
      </c>
      <c r="F65" s="104">
        <v>1534</v>
      </c>
      <c r="G65" s="119">
        <v>553558000025675</v>
      </c>
      <c r="H65" s="102">
        <v>44260</v>
      </c>
      <c r="I65" s="105" t="s">
        <v>39</v>
      </c>
    </row>
    <row r="66" spans="1:9" x14ac:dyDescent="0.2">
      <c r="A66" s="221">
        <v>44228</v>
      </c>
      <c r="B66" s="233">
        <v>0</v>
      </c>
      <c r="C66" s="214">
        <v>0</v>
      </c>
      <c r="D66" s="211" t="s">
        <v>57</v>
      </c>
      <c r="E66" s="127" t="s">
        <v>56</v>
      </c>
      <c r="F66" s="186">
        <v>1598</v>
      </c>
      <c r="G66" s="118">
        <v>553558000025738</v>
      </c>
      <c r="H66" s="102">
        <v>44260</v>
      </c>
      <c r="I66" s="103" t="s">
        <v>39</v>
      </c>
    </row>
    <row r="67" spans="1:9" x14ac:dyDescent="0.2">
      <c r="A67" s="221">
        <v>44228</v>
      </c>
      <c r="B67" s="233">
        <v>0</v>
      </c>
      <c r="C67" s="214">
        <v>0</v>
      </c>
      <c r="D67" s="211" t="s">
        <v>67</v>
      </c>
      <c r="E67" s="127" t="s">
        <v>56</v>
      </c>
      <c r="F67" s="101">
        <v>2089</v>
      </c>
      <c r="G67" s="118">
        <v>556761000046197</v>
      </c>
      <c r="H67" s="102">
        <v>44260</v>
      </c>
      <c r="I67" s="103" t="s">
        <v>39</v>
      </c>
    </row>
    <row r="68" spans="1:9" x14ac:dyDescent="0.2">
      <c r="A68" s="221">
        <v>44228</v>
      </c>
      <c r="B68" s="233">
        <v>0</v>
      </c>
      <c r="C68" s="214">
        <v>0</v>
      </c>
      <c r="D68" s="211" t="s">
        <v>75</v>
      </c>
      <c r="E68" s="127" t="s">
        <v>56</v>
      </c>
      <c r="F68" s="101">
        <v>1422.2</v>
      </c>
      <c r="G68" s="118">
        <v>556938000026456</v>
      </c>
      <c r="H68" s="102">
        <v>44260</v>
      </c>
      <c r="I68" s="103" t="s">
        <v>39</v>
      </c>
    </row>
    <row r="69" spans="1:9" x14ac:dyDescent="0.2">
      <c r="A69" s="221">
        <v>44228</v>
      </c>
      <c r="B69" s="233">
        <v>0</v>
      </c>
      <c r="C69" s="214">
        <v>0</v>
      </c>
      <c r="D69" s="211" t="s">
        <v>115</v>
      </c>
      <c r="E69" s="127" t="s">
        <v>56</v>
      </c>
      <c r="F69" s="101">
        <v>1309</v>
      </c>
      <c r="G69" s="118">
        <v>556938000027326</v>
      </c>
      <c r="H69" s="102">
        <v>44260</v>
      </c>
      <c r="I69" s="103" t="s">
        <v>39</v>
      </c>
    </row>
    <row r="70" spans="1:9" x14ac:dyDescent="0.2">
      <c r="A70" s="221">
        <v>44228</v>
      </c>
      <c r="B70" s="233">
        <v>0</v>
      </c>
      <c r="C70" s="214">
        <v>0</v>
      </c>
      <c r="D70" s="211" t="s">
        <v>43</v>
      </c>
      <c r="E70" s="100" t="s">
        <v>56</v>
      </c>
      <c r="F70" s="101">
        <v>1253.8</v>
      </c>
      <c r="G70" s="118">
        <v>557039000010124</v>
      </c>
      <c r="H70" s="102">
        <v>44260</v>
      </c>
      <c r="I70" s="103" t="s">
        <v>39</v>
      </c>
    </row>
    <row r="71" spans="1:9" x14ac:dyDescent="0.2">
      <c r="A71" s="221">
        <v>44228</v>
      </c>
      <c r="B71" s="233">
        <v>0</v>
      </c>
      <c r="C71" s="215">
        <v>0</v>
      </c>
      <c r="D71" s="211" t="s">
        <v>108</v>
      </c>
      <c r="E71" s="100" t="s">
        <v>56</v>
      </c>
      <c r="F71" s="101">
        <v>1292.8</v>
      </c>
      <c r="G71" s="118">
        <v>551819000065205</v>
      </c>
      <c r="H71" s="102">
        <v>44263</v>
      </c>
      <c r="I71" s="103" t="s">
        <v>39</v>
      </c>
    </row>
    <row r="72" spans="1:9" x14ac:dyDescent="0.2">
      <c r="A72" s="221">
        <v>44228</v>
      </c>
      <c r="B72" s="233">
        <v>0</v>
      </c>
      <c r="C72" s="217">
        <v>0</v>
      </c>
      <c r="D72" s="211" t="s">
        <v>117</v>
      </c>
      <c r="E72" s="100" t="s">
        <v>56</v>
      </c>
      <c r="F72" s="101">
        <v>1240.8</v>
      </c>
      <c r="G72" s="118">
        <v>557039000015932</v>
      </c>
      <c r="H72" s="102">
        <v>44263</v>
      </c>
      <c r="I72" s="103" t="s">
        <v>39</v>
      </c>
    </row>
    <row r="73" spans="1:9" x14ac:dyDescent="0.2">
      <c r="A73" s="221">
        <v>44228</v>
      </c>
      <c r="B73" s="251">
        <v>150</v>
      </c>
      <c r="C73" s="235" t="s">
        <v>313</v>
      </c>
      <c r="D73" s="211" t="s">
        <v>153</v>
      </c>
      <c r="E73" s="100" t="s">
        <v>74</v>
      </c>
      <c r="F73" s="186">
        <v>3613.83</v>
      </c>
      <c r="G73" s="118">
        <v>30801</v>
      </c>
      <c r="H73" s="102">
        <v>44263</v>
      </c>
      <c r="I73" s="103" t="s">
        <v>44</v>
      </c>
    </row>
    <row r="74" spans="1:9" x14ac:dyDescent="0.2">
      <c r="A74" s="221">
        <v>44228</v>
      </c>
      <c r="B74" s="234">
        <v>561</v>
      </c>
      <c r="C74" s="235" t="s">
        <v>313</v>
      </c>
      <c r="D74" s="211" t="s">
        <v>153</v>
      </c>
      <c r="E74" s="100" t="s">
        <v>312</v>
      </c>
      <c r="F74" s="186">
        <v>777.09</v>
      </c>
      <c r="G74" s="118">
        <v>30802</v>
      </c>
      <c r="H74" s="102">
        <v>44263</v>
      </c>
      <c r="I74" s="103" t="s">
        <v>44</v>
      </c>
    </row>
    <row r="75" spans="1:9" x14ac:dyDescent="0.2">
      <c r="A75" s="221">
        <v>44228</v>
      </c>
      <c r="B75" s="234">
        <v>8301</v>
      </c>
      <c r="C75" s="235" t="s">
        <v>313</v>
      </c>
      <c r="D75" s="211" t="s">
        <v>153</v>
      </c>
      <c r="E75" s="100" t="s">
        <v>167</v>
      </c>
      <c r="F75" s="186">
        <v>437.62</v>
      </c>
      <c r="G75" s="118">
        <v>30803</v>
      </c>
      <c r="H75" s="102">
        <v>44263</v>
      </c>
      <c r="I75" s="103" t="s">
        <v>44</v>
      </c>
    </row>
    <row r="76" spans="1:9" x14ac:dyDescent="0.2">
      <c r="A76" s="221">
        <v>44233</v>
      </c>
      <c r="B76" s="234">
        <v>112898</v>
      </c>
      <c r="C76" s="217" t="s">
        <v>214</v>
      </c>
      <c r="D76" s="211" t="s">
        <v>215</v>
      </c>
      <c r="E76" s="100" t="s">
        <v>148</v>
      </c>
      <c r="F76" s="186">
        <v>1279.2</v>
      </c>
      <c r="G76" s="118">
        <v>30804</v>
      </c>
      <c r="H76" s="102">
        <v>44263</v>
      </c>
      <c r="I76" s="103" t="s">
        <v>38</v>
      </c>
    </row>
    <row r="77" spans="1:9" x14ac:dyDescent="0.2">
      <c r="A77" s="221">
        <v>44235</v>
      </c>
      <c r="B77" s="234">
        <v>1014457</v>
      </c>
      <c r="C77" s="217" t="s">
        <v>216</v>
      </c>
      <c r="D77" s="211" t="s">
        <v>217</v>
      </c>
      <c r="E77" s="100" t="s">
        <v>140</v>
      </c>
      <c r="F77" s="186">
        <v>1395</v>
      </c>
      <c r="G77" s="118">
        <v>30805</v>
      </c>
      <c r="H77" s="102">
        <v>44263</v>
      </c>
      <c r="I77" s="103" t="s">
        <v>38</v>
      </c>
    </row>
    <row r="78" spans="1:9" x14ac:dyDescent="0.2">
      <c r="A78" s="221">
        <v>44242</v>
      </c>
      <c r="B78" s="234">
        <v>223007</v>
      </c>
      <c r="C78" s="217" t="s">
        <v>133</v>
      </c>
      <c r="D78" s="211" t="s">
        <v>208</v>
      </c>
      <c r="E78" s="100" t="s">
        <v>161</v>
      </c>
      <c r="F78" s="186">
        <v>1744.6</v>
      </c>
      <c r="G78" s="118">
        <v>30806</v>
      </c>
      <c r="H78" s="102">
        <v>44263</v>
      </c>
      <c r="I78" s="103" t="s">
        <v>38</v>
      </c>
    </row>
    <row r="79" spans="1:9" x14ac:dyDescent="0.2">
      <c r="A79" s="221">
        <v>44242</v>
      </c>
      <c r="B79" s="234">
        <v>304808</v>
      </c>
      <c r="C79" s="235" t="s">
        <v>135</v>
      </c>
      <c r="D79" s="211" t="s">
        <v>194</v>
      </c>
      <c r="E79" s="127" t="s">
        <v>218</v>
      </c>
      <c r="F79" s="186">
        <v>2628.85</v>
      </c>
      <c r="G79" s="118">
        <v>30807</v>
      </c>
      <c r="H79" s="102">
        <v>44263</v>
      </c>
      <c r="I79" s="103" t="s">
        <v>38</v>
      </c>
    </row>
    <row r="80" spans="1:9" x14ac:dyDescent="0.2">
      <c r="A80" s="221">
        <v>44246</v>
      </c>
      <c r="B80" s="234" t="s">
        <v>219</v>
      </c>
      <c r="C80" s="250" t="s">
        <v>220</v>
      </c>
      <c r="D80" s="211" t="s">
        <v>221</v>
      </c>
      <c r="E80" s="100" t="s">
        <v>222</v>
      </c>
      <c r="F80" s="186">
        <v>221.87</v>
      </c>
      <c r="G80" s="118">
        <v>11015</v>
      </c>
      <c r="H80" s="102">
        <v>44263</v>
      </c>
      <c r="I80" s="103" t="s">
        <v>37</v>
      </c>
    </row>
    <row r="81" spans="1:9" x14ac:dyDescent="0.2">
      <c r="A81" s="221">
        <v>44240</v>
      </c>
      <c r="B81" s="234" t="s">
        <v>223</v>
      </c>
      <c r="C81" s="217" t="s">
        <v>210</v>
      </c>
      <c r="D81" s="211" t="s">
        <v>211</v>
      </c>
      <c r="E81" s="100" t="s">
        <v>212</v>
      </c>
      <c r="F81" s="186">
        <v>3290</v>
      </c>
      <c r="G81" s="118">
        <v>554296000016007</v>
      </c>
      <c r="H81" s="102">
        <v>44264</v>
      </c>
      <c r="I81" s="103" t="s">
        <v>39</v>
      </c>
    </row>
    <row r="82" spans="1:9" x14ac:dyDescent="0.2">
      <c r="A82" s="221">
        <v>44225</v>
      </c>
      <c r="B82" s="234">
        <v>8568393</v>
      </c>
      <c r="C82" s="235" t="s">
        <v>224</v>
      </c>
      <c r="D82" s="211" t="s">
        <v>225</v>
      </c>
      <c r="E82" s="100" t="s">
        <v>226</v>
      </c>
      <c r="F82" s="186">
        <v>567.9</v>
      </c>
      <c r="G82" s="118">
        <v>30901</v>
      </c>
      <c r="H82" s="102">
        <v>44264</v>
      </c>
      <c r="I82" s="103" t="s">
        <v>38</v>
      </c>
    </row>
    <row r="83" spans="1:9" x14ac:dyDescent="0.2">
      <c r="A83" s="221">
        <v>44243</v>
      </c>
      <c r="B83" s="234">
        <v>223517</v>
      </c>
      <c r="C83" s="235" t="s">
        <v>133</v>
      </c>
      <c r="D83" s="211" t="s">
        <v>208</v>
      </c>
      <c r="E83" s="100" t="s">
        <v>227</v>
      </c>
      <c r="F83" s="186">
        <v>413.64</v>
      </c>
      <c r="G83" s="118">
        <v>30902</v>
      </c>
      <c r="H83" s="102">
        <v>44264</v>
      </c>
      <c r="I83" s="103" t="s">
        <v>38</v>
      </c>
    </row>
    <row r="84" spans="1:9" x14ac:dyDescent="0.2">
      <c r="A84" s="221">
        <v>44243</v>
      </c>
      <c r="B84" s="234">
        <v>64241</v>
      </c>
      <c r="C84" s="235" t="s">
        <v>228</v>
      </c>
      <c r="D84" s="253" t="s">
        <v>229</v>
      </c>
      <c r="E84" s="100" t="s">
        <v>230</v>
      </c>
      <c r="F84" s="186">
        <v>1115</v>
      </c>
      <c r="G84" s="118">
        <v>30903</v>
      </c>
      <c r="H84" s="102">
        <v>44264</v>
      </c>
      <c r="I84" s="103" t="s">
        <v>38</v>
      </c>
    </row>
    <row r="85" spans="1:9" x14ac:dyDescent="0.2">
      <c r="A85" s="221">
        <v>44249</v>
      </c>
      <c r="B85" s="234">
        <v>1927</v>
      </c>
      <c r="C85" s="235" t="s">
        <v>137</v>
      </c>
      <c r="D85" s="211" t="s">
        <v>138</v>
      </c>
      <c r="E85" s="100" t="s">
        <v>150</v>
      </c>
      <c r="F85" s="186">
        <v>2250</v>
      </c>
      <c r="G85" s="118">
        <v>30904</v>
      </c>
      <c r="H85" s="102">
        <v>44264</v>
      </c>
      <c r="I85" s="103" t="s">
        <v>38</v>
      </c>
    </row>
    <row r="86" spans="1:9" x14ac:dyDescent="0.2">
      <c r="A86" s="221">
        <v>44257</v>
      </c>
      <c r="B86" s="234">
        <v>7792</v>
      </c>
      <c r="C86" s="250">
        <v>61602199018917</v>
      </c>
      <c r="D86" s="211" t="s">
        <v>45</v>
      </c>
      <c r="E86" s="100" t="s">
        <v>86</v>
      </c>
      <c r="F86" s="186">
        <v>1562.41</v>
      </c>
      <c r="G86" s="118">
        <v>30905</v>
      </c>
      <c r="H86" s="102">
        <v>44264</v>
      </c>
      <c r="I86" s="103" t="s">
        <v>38</v>
      </c>
    </row>
    <row r="87" spans="1:9" x14ac:dyDescent="0.2">
      <c r="A87" s="221">
        <v>44237</v>
      </c>
      <c r="B87" s="234">
        <v>306081</v>
      </c>
      <c r="C87" s="217" t="s">
        <v>231</v>
      </c>
      <c r="D87" s="211" t="s">
        <v>186</v>
      </c>
      <c r="E87" s="100" t="s">
        <v>232</v>
      </c>
      <c r="F87" s="186">
        <v>2565</v>
      </c>
      <c r="G87" s="118" t="s">
        <v>233</v>
      </c>
      <c r="H87" s="102">
        <v>44264</v>
      </c>
      <c r="I87" s="103" t="s">
        <v>38</v>
      </c>
    </row>
    <row r="88" spans="1:9" x14ac:dyDescent="0.2">
      <c r="A88" s="221">
        <v>44244</v>
      </c>
      <c r="B88" s="234">
        <v>223835</v>
      </c>
      <c r="C88" s="217" t="s">
        <v>133</v>
      </c>
      <c r="D88" s="211" t="s">
        <v>208</v>
      </c>
      <c r="E88" s="100" t="s">
        <v>130</v>
      </c>
      <c r="F88" s="186">
        <v>1380.24</v>
      </c>
      <c r="G88" s="118">
        <v>30907</v>
      </c>
      <c r="H88" s="102">
        <v>44264</v>
      </c>
      <c r="I88" s="103" t="s">
        <v>38</v>
      </c>
    </row>
    <row r="89" spans="1:9" x14ac:dyDescent="0.2">
      <c r="A89" s="221">
        <v>44244</v>
      </c>
      <c r="B89" s="234">
        <v>223836</v>
      </c>
      <c r="C89" s="217" t="s">
        <v>133</v>
      </c>
      <c r="D89" s="211" t="s">
        <v>208</v>
      </c>
      <c r="E89" s="100" t="s">
        <v>204</v>
      </c>
      <c r="F89" s="186">
        <v>508.22</v>
      </c>
      <c r="G89" s="118">
        <v>30908</v>
      </c>
      <c r="H89" s="102">
        <v>44264</v>
      </c>
      <c r="I89" s="103" t="s">
        <v>38</v>
      </c>
    </row>
    <row r="90" spans="1:9" x14ac:dyDescent="0.2">
      <c r="A90" s="221">
        <v>44244</v>
      </c>
      <c r="B90" s="234">
        <v>305240</v>
      </c>
      <c r="C90" s="235" t="s">
        <v>135</v>
      </c>
      <c r="D90" s="211" t="s">
        <v>194</v>
      </c>
      <c r="E90" s="100" t="s">
        <v>136</v>
      </c>
      <c r="F90" s="186">
        <v>500.2</v>
      </c>
      <c r="G90" s="118">
        <v>30909</v>
      </c>
      <c r="H90" s="102">
        <v>44264</v>
      </c>
      <c r="I90" s="103" t="s">
        <v>38</v>
      </c>
    </row>
    <row r="91" spans="1:9" x14ac:dyDescent="0.2">
      <c r="A91" s="221">
        <v>44242</v>
      </c>
      <c r="B91" s="234">
        <v>4775514</v>
      </c>
      <c r="C91" s="235" t="s">
        <v>234</v>
      </c>
      <c r="D91" s="211" t="s">
        <v>84</v>
      </c>
      <c r="E91" s="100" t="s">
        <v>85</v>
      </c>
      <c r="F91" s="186">
        <v>260.60000000000002</v>
      </c>
      <c r="G91" s="118">
        <v>30910</v>
      </c>
      <c r="H91" s="102">
        <v>44264</v>
      </c>
      <c r="I91" s="103" t="s">
        <v>38</v>
      </c>
    </row>
    <row r="92" spans="1:9" x14ac:dyDescent="0.2">
      <c r="A92" s="221">
        <v>44259</v>
      </c>
      <c r="B92" s="234">
        <v>1753</v>
      </c>
      <c r="C92" s="217" t="s">
        <v>235</v>
      </c>
      <c r="D92" s="211" t="s">
        <v>236</v>
      </c>
      <c r="E92" s="100" t="s">
        <v>237</v>
      </c>
      <c r="F92" s="186">
        <v>522.91</v>
      </c>
      <c r="G92" s="118">
        <v>30911</v>
      </c>
      <c r="H92" s="102">
        <v>44264</v>
      </c>
      <c r="I92" s="103" t="s">
        <v>38</v>
      </c>
    </row>
    <row r="93" spans="1:9" x14ac:dyDescent="0.2">
      <c r="A93" s="221">
        <v>44232</v>
      </c>
      <c r="B93" s="234">
        <v>1996136</v>
      </c>
      <c r="C93" s="235" t="s">
        <v>238</v>
      </c>
      <c r="D93" s="211" t="s">
        <v>239</v>
      </c>
      <c r="E93" s="100" t="s">
        <v>141</v>
      </c>
      <c r="F93" s="186">
        <v>1296</v>
      </c>
      <c r="G93" s="118">
        <v>30912</v>
      </c>
      <c r="H93" s="102">
        <v>44264</v>
      </c>
      <c r="I93" s="103" t="s">
        <v>38</v>
      </c>
    </row>
    <row r="94" spans="1:9" x14ac:dyDescent="0.2">
      <c r="A94" s="221">
        <v>44237</v>
      </c>
      <c r="B94" s="234">
        <v>113288</v>
      </c>
      <c r="C94" s="217" t="s">
        <v>214</v>
      </c>
      <c r="D94" s="211" t="s">
        <v>240</v>
      </c>
      <c r="E94" s="100" t="s">
        <v>148</v>
      </c>
      <c r="F94" s="186">
        <v>639.6</v>
      </c>
      <c r="G94" s="118">
        <v>30913</v>
      </c>
      <c r="H94" s="102">
        <v>44264</v>
      </c>
      <c r="I94" s="103" t="s">
        <v>38</v>
      </c>
    </row>
    <row r="95" spans="1:9" x14ac:dyDescent="0.2">
      <c r="A95" s="221">
        <v>44238</v>
      </c>
      <c r="B95" s="234">
        <v>306223</v>
      </c>
      <c r="C95" s="235" t="s">
        <v>129</v>
      </c>
      <c r="D95" s="211" t="s">
        <v>186</v>
      </c>
      <c r="E95" s="100" t="s">
        <v>232</v>
      </c>
      <c r="F95" s="186">
        <v>810</v>
      </c>
      <c r="G95" s="118">
        <v>30914</v>
      </c>
      <c r="H95" s="102">
        <v>44264</v>
      </c>
      <c r="I95" s="103" t="s">
        <v>38</v>
      </c>
    </row>
    <row r="96" spans="1:9" x14ac:dyDescent="0.2">
      <c r="A96" s="221">
        <v>44245</v>
      </c>
      <c r="B96" s="234">
        <v>305471</v>
      </c>
      <c r="C96" s="217" t="s">
        <v>135</v>
      </c>
      <c r="D96" s="211" t="s">
        <v>194</v>
      </c>
      <c r="E96" s="100" t="s">
        <v>241</v>
      </c>
      <c r="F96" s="186">
        <v>2604.38</v>
      </c>
      <c r="G96" s="118">
        <v>30915</v>
      </c>
      <c r="H96" s="102">
        <v>44264</v>
      </c>
      <c r="I96" s="103" t="s">
        <v>38</v>
      </c>
    </row>
    <row r="97" spans="1:9" x14ac:dyDescent="0.2">
      <c r="A97" s="221">
        <v>44228</v>
      </c>
      <c r="B97" s="234">
        <v>517609519415</v>
      </c>
      <c r="C97" s="250" t="s">
        <v>242</v>
      </c>
      <c r="D97" s="211" t="s">
        <v>243</v>
      </c>
      <c r="E97" s="127" t="s">
        <v>176</v>
      </c>
      <c r="F97" s="186">
        <v>555.64</v>
      </c>
      <c r="G97" s="118">
        <v>30916</v>
      </c>
      <c r="H97" s="102">
        <v>44264</v>
      </c>
      <c r="I97" s="103" t="s">
        <v>37</v>
      </c>
    </row>
    <row r="98" spans="1:9" x14ac:dyDescent="0.2">
      <c r="A98" s="221">
        <v>44228</v>
      </c>
      <c r="B98" s="234">
        <v>532806580115</v>
      </c>
      <c r="C98" s="250" t="s">
        <v>242</v>
      </c>
      <c r="D98" s="211" t="s">
        <v>243</v>
      </c>
      <c r="E98" s="100" t="s">
        <v>244</v>
      </c>
      <c r="F98" s="186">
        <v>1717.51</v>
      </c>
      <c r="G98" s="118">
        <v>30917</v>
      </c>
      <c r="H98" s="102">
        <v>44264</v>
      </c>
      <c r="I98" s="103" t="s">
        <v>37</v>
      </c>
    </row>
    <row r="99" spans="1:9" x14ac:dyDescent="0.2">
      <c r="A99" s="221">
        <v>44237</v>
      </c>
      <c r="B99" s="234">
        <v>160405</v>
      </c>
      <c r="C99" s="217" t="s">
        <v>245</v>
      </c>
      <c r="D99" s="211" t="s">
        <v>149</v>
      </c>
      <c r="E99" s="100" t="s">
        <v>246</v>
      </c>
      <c r="F99" s="186">
        <v>2170</v>
      </c>
      <c r="G99" s="118">
        <v>30918</v>
      </c>
      <c r="H99" s="102">
        <v>44264</v>
      </c>
      <c r="I99" s="103" t="s">
        <v>38</v>
      </c>
    </row>
    <row r="100" spans="1:9" x14ac:dyDescent="0.2">
      <c r="A100" s="221">
        <v>44228</v>
      </c>
      <c r="B100" s="234">
        <v>0</v>
      </c>
      <c r="C100" s="250">
        <v>0</v>
      </c>
      <c r="D100" s="211" t="s">
        <v>247</v>
      </c>
      <c r="E100" s="100" t="s">
        <v>56</v>
      </c>
      <c r="F100" s="186">
        <v>847.6</v>
      </c>
      <c r="G100" s="118">
        <v>550718000101524</v>
      </c>
      <c r="H100" s="102">
        <v>44265</v>
      </c>
      <c r="I100" s="103" t="s">
        <v>39</v>
      </c>
    </row>
    <row r="101" spans="1:9" x14ac:dyDescent="0.2">
      <c r="A101" s="221">
        <v>44258</v>
      </c>
      <c r="B101" s="234">
        <v>0</v>
      </c>
      <c r="C101" s="217">
        <v>0</v>
      </c>
      <c r="D101" s="211" t="s">
        <v>96</v>
      </c>
      <c r="E101" s="100" t="s">
        <v>248</v>
      </c>
      <c r="F101" s="186">
        <v>3743.31</v>
      </c>
      <c r="G101" s="118">
        <v>551819000056189</v>
      </c>
      <c r="H101" s="102">
        <v>44265</v>
      </c>
      <c r="I101" s="103" t="s">
        <v>39</v>
      </c>
    </row>
    <row r="102" spans="1:9" x14ac:dyDescent="0.2">
      <c r="A102" s="221">
        <v>44228</v>
      </c>
      <c r="B102" s="234">
        <v>0</v>
      </c>
      <c r="C102" s="217">
        <v>0</v>
      </c>
      <c r="D102" s="211" t="s">
        <v>72</v>
      </c>
      <c r="E102" s="100" t="s">
        <v>315</v>
      </c>
      <c r="F102" s="186">
        <v>125.06</v>
      </c>
      <c r="G102" s="118">
        <v>551819000057117</v>
      </c>
      <c r="H102" s="102">
        <v>44265</v>
      </c>
      <c r="I102" s="103" t="s">
        <v>39</v>
      </c>
    </row>
    <row r="103" spans="1:9" x14ac:dyDescent="0.2">
      <c r="A103" s="221">
        <v>44228</v>
      </c>
      <c r="B103" s="234">
        <v>0</v>
      </c>
      <c r="C103" s="250">
        <v>0</v>
      </c>
      <c r="D103" s="211" t="s">
        <v>213</v>
      </c>
      <c r="E103" s="100" t="s">
        <v>316</v>
      </c>
      <c r="F103" s="186">
        <v>105.6</v>
      </c>
      <c r="G103" s="118">
        <v>552180000064278</v>
      </c>
      <c r="H103" s="102">
        <v>44265</v>
      </c>
      <c r="I103" s="103" t="s">
        <v>39</v>
      </c>
    </row>
    <row r="104" spans="1:9" x14ac:dyDescent="0.2">
      <c r="A104" s="221">
        <v>44252</v>
      </c>
      <c r="B104" s="234">
        <v>398</v>
      </c>
      <c r="C104" s="217" t="s">
        <v>249</v>
      </c>
      <c r="D104" s="211" t="s">
        <v>250</v>
      </c>
      <c r="E104" s="100" t="s">
        <v>251</v>
      </c>
      <c r="F104" s="186">
        <v>600</v>
      </c>
      <c r="G104" s="118">
        <v>553558000025398</v>
      </c>
      <c r="H104" s="102">
        <v>44265</v>
      </c>
      <c r="I104" s="103" t="s">
        <v>39</v>
      </c>
    </row>
    <row r="105" spans="1:9" x14ac:dyDescent="0.2">
      <c r="A105" s="221">
        <v>44258</v>
      </c>
      <c r="B105" s="234">
        <v>6815283842137180</v>
      </c>
      <c r="C105" s="217">
        <v>0</v>
      </c>
      <c r="D105" s="211" t="s">
        <v>165</v>
      </c>
      <c r="E105" s="100" t="s">
        <v>74</v>
      </c>
      <c r="F105" s="186">
        <v>686.84</v>
      </c>
      <c r="G105" s="118">
        <v>31001</v>
      </c>
      <c r="H105" s="102">
        <v>44265</v>
      </c>
      <c r="I105" s="103" t="s">
        <v>44</v>
      </c>
    </row>
    <row r="106" spans="1:9" x14ac:dyDescent="0.2">
      <c r="A106" s="221">
        <v>44266</v>
      </c>
      <c r="B106" s="234">
        <v>135405</v>
      </c>
      <c r="C106" s="250" t="s">
        <v>252</v>
      </c>
      <c r="D106" s="211" t="s">
        <v>53</v>
      </c>
      <c r="E106" s="100" t="s">
        <v>91</v>
      </c>
      <c r="F106" s="186">
        <v>399.69</v>
      </c>
      <c r="G106" s="118">
        <v>31002</v>
      </c>
      <c r="H106" s="102">
        <v>44265</v>
      </c>
      <c r="I106" s="103" t="s">
        <v>38</v>
      </c>
    </row>
    <row r="107" spans="1:9" x14ac:dyDescent="0.2">
      <c r="A107" s="221">
        <v>44242</v>
      </c>
      <c r="B107" s="234" t="s">
        <v>253</v>
      </c>
      <c r="C107" s="217" t="s">
        <v>254</v>
      </c>
      <c r="D107" s="211" t="s">
        <v>124</v>
      </c>
      <c r="E107" s="100" t="s">
        <v>125</v>
      </c>
      <c r="F107" s="186">
        <v>7400</v>
      </c>
      <c r="G107" s="118">
        <v>550583000126863</v>
      </c>
      <c r="H107" s="102">
        <v>44267</v>
      </c>
      <c r="I107" s="103" t="s">
        <v>39</v>
      </c>
    </row>
    <row r="108" spans="1:9" x14ac:dyDescent="0.2">
      <c r="A108" s="221">
        <v>44253</v>
      </c>
      <c r="B108" s="234">
        <v>842580</v>
      </c>
      <c r="C108" s="235" t="s">
        <v>255</v>
      </c>
      <c r="D108" s="255" t="s">
        <v>256</v>
      </c>
      <c r="E108" s="100" t="s">
        <v>163</v>
      </c>
      <c r="F108" s="186">
        <v>2111.87</v>
      </c>
      <c r="G108" s="118">
        <v>31201</v>
      </c>
      <c r="H108" s="102">
        <v>44267</v>
      </c>
      <c r="I108" s="103" t="s">
        <v>38</v>
      </c>
    </row>
    <row r="109" spans="1:9" x14ac:dyDescent="0.2">
      <c r="A109" s="221">
        <v>44232</v>
      </c>
      <c r="B109" s="234" t="s">
        <v>257</v>
      </c>
      <c r="C109" s="235" t="s">
        <v>258</v>
      </c>
      <c r="D109" s="254" t="s">
        <v>259</v>
      </c>
      <c r="E109" s="100" t="s">
        <v>260</v>
      </c>
      <c r="F109" s="186">
        <v>4759.46</v>
      </c>
      <c r="G109" s="118">
        <v>31202</v>
      </c>
      <c r="H109" s="102">
        <v>44267</v>
      </c>
      <c r="I109" s="103" t="s">
        <v>38</v>
      </c>
    </row>
    <row r="110" spans="1:9" x14ac:dyDescent="0.2">
      <c r="A110" s="221">
        <v>44246</v>
      </c>
      <c r="B110" s="234">
        <v>224628</v>
      </c>
      <c r="C110" s="235" t="s">
        <v>133</v>
      </c>
      <c r="D110" s="254" t="s">
        <v>208</v>
      </c>
      <c r="E110" s="100" t="s">
        <v>204</v>
      </c>
      <c r="F110" s="186">
        <v>548.57000000000005</v>
      </c>
      <c r="G110" s="118">
        <v>31203</v>
      </c>
      <c r="H110" s="102">
        <v>44267</v>
      </c>
      <c r="I110" s="103" t="s">
        <v>38</v>
      </c>
    </row>
    <row r="111" spans="1:9" x14ac:dyDescent="0.2">
      <c r="A111" s="221">
        <v>44246</v>
      </c>
      <c r="B111" s="234" t="s">
        <v>261</v>
      </c>
      <c r="C111" s="235" t="s">
        <v>220</v>
      </c>
      <c r="D111" s="254" t="s">
        <v>221</v>
      </c>
      <c r="E111" s="256" t="s">
        <v>262</v>
      </c>
      <c r="F111" s="186">
        <v>133.26</v>
      </c>
      <c r="G111" s="118">
        <v>11015</v>
      </c>
      <c r="H111" s="102">
        <v>44267</v>
      </c>
      <c r="I111" s="103" t="s">
        <v>37</v>
      </c>
    </row>
    <row r="112" spans="1:9" x14ac:dyDescent="0.2">
      <c r="A112" s="221">
        <v>44252</v>
      </c>
      <c r="B112" s="234" t="s">
        <v>264</v>
      </c>
      <c r="C112" s="235" t="s">
        <v>127</v>
      </c>
      <c r="D112" s="254" t="s">
        <v>124</v>
      </c>
      <c r="E112" s="100" t="s">
        <v>125</v>
      </c>
      <c r="F112" s="186">
        <v>7305.3</v>
      </c>
      <c r="G112" s="118">
        <v>550583000126863</v>
      </c>
      <c r="H112" s="102">
        <v>44270</v>
      </c>
      <c r="I112" s="103" t="s">
        <v>39</v>
      </c>
    </row>
    <row r="113" spans="1:9" x14ac:dyDescent="0.2">
      <c r="A113" s="221">
        <v>44224</v>
      </c>
      <c r="B113" s="234">
        <v>664679</v>
      </c>
      <c r="C113" s="235" t="s">
        <v>263</v>
      </c>
      <c r="D113" s="254" t="s">
        <v>156</v>
      </c>
      <c r="E113" s="100" t="s">
        <v>157</v>
      </c>
      <c r="F113" s="186">
        <v>16620</v>
      </c>
      <c r="G113" s="118">
        <v>553852000003026</v>
      </c>
      <c r="H113" s="102">
        <v>44270</v>
      </c>
      <c r="I113" s="103" t="s">
        <v>38</v>
      </c>
    </row>
    <row r="114" spans="1:9" x14ac:dyDescent="0.2">
      <c r="A114" s="221">
        <v>44250</v>
      </c>
      <c r="B114" s="234" t="s">
        <v>265</v>
      </c>
      <c r="C114" s="235" t="s">
        <v>210</v>
      </c>
      <c r="D114" s="254" t="s">
        <v>211</v>
      </c>
      <c r="E114" s="100" t="s">
        <v>212</v>
      </c>
      <c r="F114" s="186">
        <v>3290</v>
      </c>
      <c r="G114" s="118">
        <v>554298000016007</v>
      </c>
      <c r="H114" s="102">
        <v>44270</v>
      </c>
      <c r="I114" s="103" t="s">
        <v>39</v>
      </c>
    </row>
    <row r="115" spans="1:9" x14ac:dyDescent="0.2">
      <c r="A115" s="221">
        <v>44249</v>
      </c>
      <c r="B115" s="234">
        <v>305908</v>
      </c>
      <c r="C115" s="235" t="s">
        <v>135</v>
      </c>
      <c r="D115" s="254" t="s">
        <v>194</v>
      </c>
      <c r="E115" s="100" t="s">
        <v>241</v>
      </c>
      <c r="F115" s="186">
        <v>4290.3599999999997</v>
      </c>
      <c r="G115" s="118">
        <v>31501</v>
      </c>
      <c r="H115" s="102">
        <v>44270</v>
      </c>
      <c r="I115" s="103" t="s">
        <v>38</v>
      </c>
    </row>
    <row r="116" spans="1:9" x14ac:dyDescent="0.2">
      <c r="A116" s="221">
        <v>44257</v>
      </c>
      <c r="B116" s="234">
        <v>23465</v>
      </c>
      <c r="C116" s="235" t="s">
        <v>266</v>
      </c>
      <c r="D116" s="254" t="s">
        <v>267</v>
      </c>
      <c r="E116" s="100" t="s">
        <v>148</v>
      </c>
      <c r="F116" s="186">
        <v>520.4</v>
      </c>
      <c r="G116" s="118">
        <v>31502</v>
      </c>
      <c r="H116" s="102">
        <v>44270</v>
      </c>
      <c r="I116" s="103" t="s">
        <v>38</v>
      </c>
    </row>
    <row r="117" spans="1:9" x14ac:dyDescent="0.2">
      <c r="A117" s="221">
        <v>44253</v>
      </c>
      <c r="B117" s="234">
        <v>31017</v>
      </c>
      <c r="C117" s="235" t="s">
        <v>268</v>
      </c>
      <c r="D117" s="254" t="s">
        <v>269</v>
      </c>
      <c r="E117" s="100" t="s">
        <v>150</v>
      </c>
      <c r="F117" s="186">
        <v>419.65</v>
      </c>
      <c r="G117" s="118">
        <v>31503</v>
      </c>
      <c r="H117" s="102">
        <v>44270</v>
      </c>
      <c r="I117" s="103" t="s">
        <v>38</v>
      </c>
    </row>
    <row r="118" spans="1:9" x14ac:dyDescent="0.2">
      <c r="A118" s="221">
        <v>44250</v>
      </c>
      <c r="B118" s="234">
        <v>306151</v>
      </c>
      <c r="C118" s="235" t="s">
        <v>135</v>
      </c>
      <c r="D118" s="254" t="s">
        <v>194</v>
      </c>
      <c r="E118" s="100" t="s">
        <v>136</v>
      </c>
      <c r="F118" s="186">
        <v>496.13</v>
      </c>
      <c r="G118" s="118">
        <v>31504</v>
      </c>
      <c r="H118" s="102">
        <v>44270</v>
      </c>
      <c r="I118" s="103" t="s">
        <v>38</v>
      </c>
    </row>
    <row r="119" spans="1:9" x14ac:dyDescent="0.2">
      <c r="A119" s="221">
        <v>44257</v>
      </c>
      <c r="B119" s="234">
        <v>843306</v>
      </c>
      <c r="C119" s="235" t="s">
        <v>255</v>
      </c>
      <c r="D119" s="255" t="s">
        <v>256</v>
      </c>
      <c r="E119" s="100" t="s">
        <v>163</v>
      </c>
      <c r="F119" s="186">
        <v>4099.42</v>
      </c>
      <c r="G119" s="118">
        <v>31505</v>
      </c>
      <c r="H119" s="102">
        <v>44270</v>
      </c>
      <c r="I119" s="103" t="s">
        <v>38</v>
      </c>
    </row>
    <row r="120" spans="1:9" x14ac:dyDescent="0.2">
      <c r="A120" s="221">
        <v>44264</v>
      </c>
      <c r="B120" s="234">
        <v>7905</v>
      </c>
      <c r="C120" s="235">
        <v>61602199018917</v>
      </c>
      <c r="D120" s="254" t="s">
        <v>45</v>
      </c>
      <c r="E120" s="100" t="s">
        <v>86</v>
      </c>
      <c r="F120" s="186">
        <v>1781.7</v>
      </c>
      <c r="G120" s="118">
        <v>31506</v>
      </c>
      <c r="H120" s="102">
        <v>44270</v>
      </c>
      <c r="I120" s="103" t="s">
        <v>38</v>
      </c>
    </row>
    <row r="121" spans="1:9" x14ac:dyDescent="0.2">
      <c r="A121" s="221">
        <v>44251</v>
      </c>
      <c r="B121" s="234">
        <v>306318</v>
      </c>
      <c r="C121" s="235" t="s">
        <v>135</v>
      </c>
      <c r="D121" s="254" t="s">
        <v>194</v>
      </c>
      <c r="E121" s="100" t="s">
        <v>270</v>
      </c>
      <c r="F121" s="186">
        <v>1653.51</v>
      </c>
      <c r="G121" s="118">
        <v>31507</v>
      </c>
      <c r="H121" s="102">
        <v>44270</v>
      </c>
      <c r="I121" s="103" t="s">
        <v>38</v>
      </c>
    </row>
    <row r="122" spans="1:9" x14ac:dyDescent="0.2">
      <c r="A122" s="221">
        <v>44258</v>
      </c>
      <c r="B122" s="234">
        <v>843759</v>
      </c>
      <c r="C122" s="235" t="s">
        <v>255</v>
      </c>
      <c r="D122" s="255" t="s">
        <v>256</v>
      </c>
      <c r="E122" s="100" t="s">
        <v>163</v>
      </c>
      <c r="F122" s="186">
        <v>2457.9499999999998</v>
      </c>
      <c r="G122" s="118">
        <v>31508</v>
      </c>
      <c r="H122" s="102">
        <v>44270</v>
      </c>
      <c r="I122" s="103" t="s">
        <v>38</v>
      </c>
    </row>
    <row r="123" spans="1:9" x14ac:dyDescent="0.2">
      <c r="A123" s="221">
        <v>44252</v>
      </c>
      <c r="B123" s="234">
        <v>306515</v>
      </c>
      <c r="C123" s="235" t="s">
        <v>135</v>
      </c>
      <c r="D123" s="254" t="s">
        <v>194</v>
      </c>
      <c r="E123" s="100" t="s">
        <v>271</v>
      </c>
      <c r="F123" s="186">
        <v>1502.1</v>
      </c>
      <c r="G123" s="118">
        <v>31509</v>
      </c>
      <c r="H123" s="102">
        <v>44270</v>
      </c>
      <c r="I123" s="103" t="s">
        <v>38</v>
      </c>
    </row>
    <row r="124" spans="1:9" x14ac:dyDescent="0.2">
      <c r="A124" s="221">
        <v>44260</v>
      </c>
      <c r="B124" s="234">
        <v>24909</v>
      </c>
      <c r="C124" s="235" t="s">
        <v>266</v>
      </c>
      <c r="D124" s="254" t="s">
        <v>267</v>
      </c>
      <c r="E124" s="100" t="s">
        <v>148</v>
      </c>
      <c r="F124" s="186">
        <v>2448</v>
      </c>
      <c r="G124" s="118">
        <v>31510</v>
      </c>
      <c r="H124" s="102">
        <v>44270</v>
      </c>
      <c r="I124" s="103" t="s">
        <v>38</v>
      </c>
    </row>
    <row r="125" spans="1:9" x14ac:dyDescent="0.2">
      <c r="A125" s="221">
        <v>44242</v>
      </c>
      <c r="B125" s="234">
        <v>668030</v>
      </c>
      <c r="C125" s="235" t="s">
        <v>272</v>
      </c>
      <c r="D125" s="254" t="s">
        <v>156</v>
      </c>
      <c r="E125" s="100" t="s">
        <v>157</v>
      </c>
      <c r="F125" s="186">
        <v>17239</v>
      </c>
      <c r="G125" s="118">
        <v>31511</v>
      </c>
      <c r="H125" s="102">
        <v>44270</v>
      </c>
      <c r="I125" s="103" t="s">
        <v>38</v>
      </c>
    </row>
    <row r="126" spans="1:9" x14ac:dyDescent="0.2">
      <c r="A126" s="221">
        <v>44253</v>
      </c>
      <c r="B126" s="234">
        <v>306734</v>
      </c>
      <c r="C126" s="235" t="s">
        <v>135</v>
      </c>
      <c r="D126" s="254" t="s">
        <v>194</v>
      </c>
      <c r="E126" s="100" t="s">
        <v>136</v>
      </c>
      <c r="F126" s="186">
        <v>487.6</v>
      </c>
      <c r="G126" s="118">
        <v>31512</v>
      </c>
      <c r="H126" s="102">
        <v>44270</v>
      </c>
      <c r="I126" s="103" t="s">
        <v>38</v>
      </c>
    </row>
    <row r="127" spans="1:9" x14ac:dyDescent="0.2">
      <c r="A127" s="221">
        <v>44253</v>
      </c>
      <c r="B127" s="234">
        <v>306735</v>
      </c>
      <c r="C127" s="235" t="s">
        <v>135</v>
      </c>
      <c r="D127" s="254" t="s">
        <v>194</v>
      </c>
      <c r="E127" s="100" t="s">
        <v>273</v>
      </c>
      <c r="F127" s="186">
        <v>609.35</v>
      </c>
      <c r="G127" s="118">
        <v>31513</v>
      </c>
      <c r="H127" s="102">
        <v>44270</v>
      </c>
      <c r="I127" s="103" t="s">
        <v>38</v>
      </c>
    </row>
    <row r="128" spans="1:9" x14ac:dyDescent="0.2">
      <c r="A128" s="221">
        <v>44252</v>
      </c>
      <c r="B128" s="234" t="s">
        <v>274</v>
      </c>
      <c r="C128" s="235" t="s">
        <v>202</v>
      </c>
      <c r="D128" s="254" t="s">
        <v>155</v>
      </c>
      <c r="E128" s="100" t="s">
        <v>177</v>
      </c>
      <c r="F128" s="186">
        <v>1239</v>
      </c>
      <c r="G128" s="118">
        <v>31514</v>
      </c>
      <c r="H128" s="102">
        <v>44270</v>
      </c>
      <c r="I128" s="103" t="s">
        <v>38</v>
      </c>
    </row>
    <row r="129" spans="1:9" x14ac:dyDescent="0.2">
      <c r="A129" s="221">
        <v>44247</v>
      </c>
      <c r="B129" s="234">
        <v>114313</v>
      </c>
      <c r="C129" s="235" t="s">
        <v>214</v>
      </c>
      <c r="D129" s="254" t="s">
        <v>215</v>
      </c>
      <c r="E129" s="100" t="s">
        <v>148</v>
      </c>
      <c r="F129" s="186">
        <v>799.5</v>
      </c>
      <c r="G129" s="118">
        <v>31515</v>
      </c>
      <c r="H129" s="102">
        <v>44270</v>
      </c>
      <c r="I129" s="103" t="s">
        <v>38</v>
      </c>
    </row>
    <row r="130" spans="1:9" x14ac:dyDescent="0.2">
      <c r="A130" s="221">
        <v>44263</v>
      </c>
      <c r="B130" s="234">
        <v>69752</v>
      </c>
      <c r="C130" s="235" t="s">
        <v>275</v>
      </c>
      <c r="D130" s="254" t="s">
        <v>276</v>
      </c>
      <c r="E130" s="100" t="s">
        <v>162</v>
      </c>
      <c r="F130" s="186">
        <v>2214.61</v>
      </c>
      <c r="G130" s="118">
        <v>31516</v>
      </c>
      <c r="H130" s="102">
        <v>44270</v>
      </c>
      <c r="I130" s="103" t="s">
        <v>38</v>
      </c>
    </row>
    <row r="131" spans="1:9" x14ac:dyDescent="0.2">
      <c r="A131" s="221">
        <v>44263</v>
      </c>
      <c r="B131" s="234">
        <v>25091</v>
      </c>
      <c r="C131" s="235" t="s">
        <v>266</v>
      </c>
      <c r="D131" s="254" t="s">
        <v>267</v>
      </c>
      <c r="E131" s="100" t="s">
        <v>148</v>
      </c>
      <c r="F131" s="186">
        <v>544</v>
      </c>
      <c r="G131" s="118">
        <v>31517</v>
      </c>
      <c r="H131" s="102">
        <v>44270</v>
      </c>
      <c r="I131" s="103" t="s">
        <v>38</v>
      </c>
    </row>
    <row r="132" spans="1:9" x14ac:dyDescent="0.2">
      <c r="A132" s="221">
        <v>44253</v>
      </c>
      <c r="B132" s="234">
        <v>31009</v>
      </c>
      <c r="C132" s="235" t="s">
        <v>268</v>
      </c>
      <c r="D132" s="254" t="s">
        <v>269</v>
      </c>
      <c r="E132" s="100" t="s">
        <v>150</v>
      </c>
      <c r="F132" s="186">
        <v>2158.1999999999998</v>
      </c>
      <c r="G132" s="118">
        <v>31518</v>
      </c>
      <c r="H132" s="102">
        <v>44270</v>
      </c>
      <c r="I132" s="103" t="s">
        <v>38</v>
      </c>
    </row>
    <row r="133" spans="1:9" x14ac:dyDescent="0.2">
      <c r="A133" s="221">
        <v>44246</v>
      </c>
      <c r="B133" s="234">
        <v>305633</v>
      </c>
      <c r="C133" s="235" t="s">
        <v>135</v>
      </c>
      <c r="D133" s="254" t="s">
        <v>194</v>
      </c>
      <c r="E133" s="100" t="s">
        <v>277</v>
      </c>
      <c r="F133" s="186">
        <v>6758.37</v>
      </c>
      <c r="G133" s="118">
        <v>31519</v>
      </c>
      <c r="H133" s="102">
        <v>44270</v>
      </c>
      <c r="I133" s="103" t="s">
        <v>38</v>
      </c>
    </row>
    <row r="134" spans="1:9" x14ac:dyDescent="0.2">
      <c r="A134" s="221">
        <v>44269</v>
      </c>
      <c r="B134" s="234">
        <v>0</v>
      </c>
      <c r="C134" s="235">
        <v>0</v>
      </c>
      <c r="D134" s="254" t="s">
        <v>108</v>
      </c>
      <c r="E134" s="100" t="s">
        <v>248</v>
      </c>
      <c r="F134" s="186">
        <v>974.33</v>
      </c>
      <c r="G134" s="118">
        <v>551819000065205</v>
      </c>
      <c r="H134" s="102">
        <v>44272</v>
      </c>
      <c r="I134" s="103" t="s">
        <v>39</v>
      </c>
    </row>
    <row r="135" spans="1:9" x14ac:dyDescent="0.2">
      <c r="A135" s="221">
        <v>44255</v>
      </c>
      <c r="B135" s="234">
        <v>337</v>
      </c>
      <c r="C135" s="235" t="s">
        <v>278</v>
      </c>
      <c r="D135" s="254" t="s">
        <v>279</v>
      </c>
      <c r="E135" s="100" t="s">
        <v>171</v>
      </c>
      <c r="F135" s="186">
        <v>1471.5</v>
      </c>
      <c r="G135" s="118">
        <v>554065000022922</v>
      </c>
      <c r="H135" s="102">
        <v>44272</v>
      </c>
      <c r="I135" s="103" t="s">
        <v>39</v>
      </c>
    </row>
    <row r="136" spans="1:9" x14ac:dyDescent="0.2">
      <c r="A136" s="221">
        <v>44268</v>
      </c>
      <c r="B136" s="234">
        <v>0</v>
      </c>
      <c r="C136" s="235">
        <v>0</v>
      </c>
      <c r="D136" s="254" t="s">
        <v>115</v>
      </c>
      <c r="E136" s="100" t="s">
        <v>248</v>
      </c>
      <c r="F136" s="186">
        <v>1055.51</v>
      </c>
      <c r="G136" s="118">
        <v>556938000015932</v>
      </c>
      <c r="H136" s="102">
        <v>44272</v>
      </c>
      <c r="I136" s="103" t="s">
        <v>39</v>
      </c>
    </row>
    <row r="137" spans="1:9" x14ac:dyDescent="0.2">
      <c r="A137" s="221">
        <v>44269</v>
      </c>
      <c r="B137" s="234">
        <v>0</v>
      </c>
      <c r="C137" s="235">
        <v>0</v>
      </c>
      <c r="D137" s="254" t="s">
        <v>117</v>
      </c>
      <c r="E137" s="100" t="s">
        <v>248</v>
      </c>
      <c r="F137" s="186">
        <v>1065.74</v>
      </c>
      <c r="G137" s="118">
        <v>557039000015932</v>
      </c>
      <c r="H137" s="102">
        <v>44272</v>
      </c>
      <c r="I137" s="103" t="s">
        <v>39</v>
      </c>
    </row>
    <row r="138" spans="1:9" x14ac:dyDescent="0.2">
      <c r="A138" s="221">
        <v>44255</v>
      </c>
      <c r="B138" s="234">
        <v>3208</v>
      </c>
      <c r="C138" s="235" t="s">
        <v>314</v>
      </c>
      <c r="D138" s="254" t="s">
        <v>280</v>
      </c>
      <c r="E138" s="100" t="s">
        <v>281</v>
      </c>
      <c r="F138" s="186">
        <v>3249.2</v>
      </c>
      <c r="G138" s="118">
        <v>31701</v>
      </c>
      <c r="H138" s="102">
        <v>44272</v>
      </c>
      <c r="I138" s="103" t="s">
        <v>44</v>
      </c>
    </row>
    <row r="139" spans="1:9" x14ac:dyDescent="0.2">
      <c r="A139" s="221">
        <v>44269</v>
      </c>
      <c r="B139" s="234">
        <v>7514459742137180</v>
      </c>
      <c r="C139" s="235" t="s">
        <v>314</v>
      </c>
      <c r="D139" s="254" t="s">
        <v>165</v>
      </c>
      <c r="E139" s="100" t="s">
        <v>283</v>
      </c>
      <c r="F139" s="186">
        <v>58.46</v>
      </c>
      <c r="G139" s="118">
        <v>31702</v>
      </c>
      <c r="H139" s="102">
        <v>44272</v>
      </c>
      <c r="I139" s="103" t="s">
        <v>44</v>
      </c>
    </row>
    <row r="140" spans="1:9" x14ac:dyDescent="0.2">
      <c r="A140" s="221">
        <v>44269</v>
      </c>
      <c r="B140" s="234">
        <v>7514361742137180</v>
      </c>
      <c r="C140" s="235" t="s">
        <v>314</v>
      </c>
      <c r="D140" s="254" t="s">
        <v>165</v>
      </c>
      <c r="E140" s="100" t="s">
        <v>282</v>
      </c>
      <c r="F140" s="186">
        <v>65.34</v>
      </c>
      <c r="G140" s="118">
        <v>31703</v>
      </c>
      <c r="H140" s="102">
        <v>44272</v>
      </c>
      <c r="I140" s="103" t="s">
        <v>44</v>
      </c>
    </row>
    <row r="141" spans="1:9" x14ac:dyDescent="0.2">
      <c r="A141" s="221">
        <v>44268</v>
      </c>
      <c r="B141" s="234">
        <v>7513847642137180</v>
      </c>
      <c r="C141" s="235" t="s">
        <v>314</v>
      </c>
      <c r="D141" s="254" t="s">
        <v>165</v>
      </c>
      <c r="E141" s="100" t="s">
        <v>284</v>
      </c>
      <c r="F141" s="186">
        <v>62.86</v>
      </c>
      <c r="G141" s="118">
        <v>31704</v>
      </c>
      <c r="H141" s="102">
        <v>44272</v>
      </c>
      <c r="I141" s="103" t="s">
        <v>44</v>
      </c>
    </row>
    <row r="142" spans="1:9" x14ac:dyDescent="0.2">
      <c r="A142" s="221">
        <v>44228</v>
      </c>
      <c r="B142" s="234">
        <v>2100</v>
      </c>
      <c r="C142" s="235" t="s">
        <v>314</v>
      </c>
      <c r="D142" s="254" t="s">
        <v>285</v>
      </c>
      <c r="E142" s="100" t="s">
        <v>134</v>
      </c>
      <c r="F142" s="186">
        <v>15405.81</v>
      </c>
      <c r="G142" s="118">
        <v>31801</v>
      </c>
      <c r="H142" s="102">
        <v>44273</v>
      </c>
      <c r="I142" s="103" t="s">
        <v>44</v>
      </c>
    </row>
    <row r="143" spans="1:9" x14ac:dyDescent="0.2">
      <c r="A143" s="221">
        <v>44228</v>
      </c>
      <c r="B143" s="234">
        <v>245801</v>
      </c>
      <c r="C143" s="235" t="s">
        <v>317</v>
      </c>
      <c r="D143" s="254" t="s">
        <v>143</v>
      </c>
      <c r="E143" s="100" t="s">
        <v>286</v>
      </c>
      <c r="F143" s="186">
        <v>120.25</v>
      </c>
      <c r="G143" s="118">
        <v>31901</v>
      </c>
      <c r="H143" s="102">
        <v>44274</v>
      </c>
      <c r="I143" s="103" t="s">
        <v>44</v>
      </c>
    </row>
    <row r="144" spans="1:9" x14ac:dyDescent="0.2">
      <c r="A144" s="221">
        <v>44274</v>
      </c>
      <c r="B144" s="234">
        <v>5</v>
      </c>
      <c r="C144" s="235" t="s">
        <v>287</v>
      </c>
      <c r="D144" s="257" t="s">
        <v>288</v>
      </c>
      <c r="E144" s="100" t="s">
        <v>294</v>
      </c>
      <c r="F144" s="186">
        <v>3750</v>
      </c>
      <c r="G144" s="118">
        <v>31902</v>
      </c>
      <c r="H144" s="102">
        <v>44274</v>
      </c>
      <c r="I144" s="103" t="s">
        <v>38</v>
      </c>
    </row>
    <row r="145" spans="1:9" x14ac:dyDescent="0.2">
      <c r="A145" s="221">
        <v>44252</v>
      </c>
      <c r="B145" s="234" t="s">
        <v>289</v>
      </c>
      <c r="C145" s="235" t="s">
        <v>127</v>
      </c>
      <c r="D145" s="254" t="s">
        <v>124</v>
      </c>
      <c r="E145" s="100" t="s">
        <v>125</v>
      </c>
      <c r="F145" s="186">
        <v>6790.3</v>
      </c>
      <c r="G145" s="118">
        <v>550583000126863</v>
      </c>
      <c r="H145" s="102">
        <v>44278</v>
      </c>
      <c r="I145" s="103" t="s">
        <v>39</v>
      </c>
    </row>
    <row r="146" spans="1:9" x14ac:dyDescent="0.2">
      <c r="A146" s="221">
        <v>44277</v>
      </c>
      <c r="B146" s="234">
        <v>0</v>
      </c>
      <c r="C146" s="235">
        <v>0</v>
      </c>
      <c r="D146" s="236" t="s">
        <v>58</v>
      </c>
      <c r="E146" s="100" t="s">
        <v>151</v>
      </c>
      <c r="F146" s="186">
        <v>3952.04</v>
      </c>
      <c r="G146" s="118">
        <v>553558000017763</v>
      </c>
      <c r="H146" s="102">
        <v>44278</v>
      </c>
      <c r="I146" s="103" t="s">
        <v>39</v>
      </c>
    </row>
    <row r="147" spans="1:9" x14ac:dyDescent="0.2">
      <c r="A147" s="221">
        <v>44256</v>
      </c>
      <c r="B147" s="234" t="s">
        <v>290</v>
      </c>
      <c r="C147" s="235" t="s">
        <v>210</v>
      </c>
      <c r="D147" s="262" t="s">
        <v>211</v>
      </c>
      <c r="E147" s="100" t="s">
        <v>212</v>
      </c>
      <c r="F147" s="186">
        <v>3290</v>
      </c>
      <c r="G147" s="118">
        <v>554298000016007</v>
      </c>
      <c r="H147" s="102">
        <v>44278</v>
      </c>
      <c r="I147" s="103" t="s">
        <v>39</v>
      </c>
    </row>
    <row r="148" spans="1:9" x14ac:dyDescent="0.2">
      <c r="A148" s="221">
        <v>44264</v>
      </c>
      <c r="B148" s="234">
        <v>845019</v>
      </c>
      <c r="C148" s="235" t="s">
        <v>255</v>
      </c>
      <c r="D148" s="264" t="s">
        <v>256</v>
      </c>
      <c r="E148" s="100" t="s">
        <v>163</v>
      </c>
      <c r="F148" s="186">
        <v>4321.8599999999997</v>
      </c>
      <c r="G148" s="118">
        <v>32301</v>
      </c>
      <c r="H148" s="102">
        <v>44278</v>
      </c>
      <c r="I148" s="103" t="s">
        <v>38</v>
      </c>
    </row>
    <row r="149" spans="1:9" x14ac:dyDescent="0.2">
      <c r="A149" s="221">
        <v>44257</v>
      </c>
      <c r="B149" s="234">
        <v>307269</v>
      </c>
      <c r="C149" s="235" t="s">
        <v>135</v>
      </c>
      <c r="D149" s="262" t="s">
        <v>194</v>
      </c>
      <c r="E149" s="100" t="s">
        <v>164</v>
      </c>
      <c r="F149" s="186">
        <v>3133.23</v>
      </c>
      <c r="G149" s="118">
        <v>32302</v>
      </c>
      <c r="H149" s="102">
        <v>44278</v>
      </c>
      <c r="I149" s="103" t="s">
        <v>38</v>
      </c>
    </row>
    <row r="150" spans="1:9" x14ac:dyDescent="0.2">
      <c r="A150" s="221">
        <v>44271</v>
      </c>
      <c r="B150" s="234">
        <v>8009</v>
      </c>
      <c r="C150" s="235" t="s">
        <v>291</v>
      </c>
      <c r="D150" s="258" t="s">
        <v>45</v>
      </c>
      <c r="E150" s="100" t="s">
        <v>86</v>
      </c>
      <c r="F150" s="186">
        <v>1845.65</v>
      </c>
      <c r="G150" s="118">
        <v>32303</v>
      </c>
      <c r="H150" s="102">
        <v>44278</v>
      </c>
      <c r="I150" s="103" t="s">
        <v>38</v>
      </c>
    </row>
    <row r="151" spans="1:9" x14ac:dyDescent="0.2">
      <c r="A151" s="221">
        <v>44258</v>
      </c>
      <c r="B151" s="234">
        <v>307475</v>
      </c>
      <c r="C151" s="235" t="s">
        <v>135</v>
      </c>
      <c r="D151" s="263" t="s">
        <v>194</v>
      </c>
      <c r="E151" s="100" t="s">
        <v>292</v>
      </c>
      <c r="F151" s="186">
        <v>223.58</v>
      </c>
      <c r="G151" s="118">
        <v>32304</v>
      </c>
      <c r="H151" s="102">
        <v>44278</v>
      </c>
      <c r="I151" s="103" t="s">
        <v>38</v>
      </c>
    </row>
    <row r="152" spans="1:9" x14ac:dyDescent="0.2">
      <c r="A152" s="221">
        <v>44264</v>
      </c>
      <c r="B152" s="234">
        <v>215178</v>
      </c>
      <c r="C152" s="235" t="s">
        <v>266</v>
      </c>
      <c r="D152" s="263" t="s">
        <v>267</v>
      </c>
      <c r="E152" s="100" t="s">
        <v>148</v>
      </c>
      <c r="F152" s="186">
        <v>590.08000000000004</v>
      </c>
      <c r="G152" s="118">
        <v>32305</v>
      </c>
      <c r="H152" s="102">
        <v>44278</v>
      </c>
      <c r="I152" s="103" t="s">
        <v>38</v>
      </c>
    </row>
    <row r="153" spans="1:9" x14ac:dyDescent="0.2">
      <c r="A153" s="221">
        <v>44256</v>
      </c>
      <c r="B153" s="234">
        <v>227676</v>
      </c>
      <c r="C153" s="235" t="s">
        <v>133</v>
      </c>
      <c r="D153" s="263" t="s">
        <v>208</v>
      </c>
      <c r="E153" s="100" t="s">
        <v>293</v>
      </c>
      <c r="F153" s="186">
        <v>396.01</v>
      </c>
      <c r="G153" s="118">
        <v>32306</v>
      </c>
      <c r="H153" s="102">
        <v>44278</v>
      </c>
      <c r="I153" s="103" t="s">
        <v>38</v>
      </c>
    </row>
    <row r="154" spans="1:9" x14ac:dyDescent="0.2">
      <c r="A154" s="221">
        <v>44256</v>
      </c>
      <c r="B154" s="234" t="s">
        <v>295</v>
      </c>
      <c r="C154" s="235" t="s">
        <v>127</v>
      </c>
      <c r="D154" s="263" t="s">
        <v>124</v>
      </c>
      <c r="E154" s="100" t="s">
        <v>125</v>
      </c>
      <c r="F154" s="186">
        <v>7215.2</v>
      </c>
      <c r="G154" s="118">
        <v>550583000126863</v>
      </c>
      <c r="H154" s="102">
        <v>44279</v>
      </c>
      <c r="I154" s="103" t="s">
        <v>39</v>
      </c>
    </row>
    <row r="155" spans="1:9" x14ac:dyDescent="0.2">
      <c r="A155" s="221">
        <v>44228</v>
      </c>
      <c r="B155" s="234">
        <v>0</v>
      </c>
      <c r="C155" s="235">
        <v>0</v>
      </c>
      <c r="D155" s="262" t="s">
        <v>296</v>
      </c>
      <c r="E155" s="100" t="s">
        <v>251</v>
      </c>
      <c r="F155" s="186">
        <v>1440.25</v>
      </c>
      <c r="G155" s="118">
        <v>553558000017353</v>
      </c>
      <c r="H155" s="102">
        <v>44279</v>
      </c>
      <c r="I155" s="103" t="s">
        <v>39</v>
      </c>
    </row>
    <row r="156" spans="1:9" x14ac:dyDescent="0.2">
      <c r="A156" s="221">
        <v>44228</v>
      </c>
      <c r="B156" s="234">
        <v>0</v>
      </c>
      <c r="C156" s="217">
        <v>0</v>
      </c>
      <c r="D156" s="263" t="s">
        <v>297</v>
      </c>
      <c r="E156" s="100" t="s">
        <v>251</v>
      </c>
      <c r="F156" s="186">
        <v>969.5</v>
      </c>
      <c r="G156" s="118">
        <v>553558000021772</v>
      </c>
      <c r="H156" s="102">
        <v>44279</v>
      </c>
      <c r="I156" s="103" t="s">
        <v>39</v>
      </c>
    </row>
    <row r="157" spans="1:9" x14ac:dyDescent="0.2">
      <c r="A157" s="221">
        <v>44261</v>
      </c>
      <c r="B157" s="234" t="s">
        <v>298</v>
      </c>
      <c r="C157" s="235" t="s">
        <v>210</v>
      </c>
      <c r="D157" s="262" t="s">
        <v>211</v>
      </c>
      <c r="E157" s="100" t="s">
        <v>212</v>
      </c>
      <c r="F157" s="186">
        <v>3491</v>
      </c>
      <c r="G157" s="118">
        <v>554298000016007</v>
      </c>
      <c r="H157" s="102">
        <v>44279</v>
      </c>
      <c r="I157" s="103" t="s">
        <v>39</v>
      </c>
    </row>
    <row r="158" spans="1:9" x14ac:dyDescent="0.2">
      <c r="A158" s="221">
        <v>44279</v>
      </c>
      <c r="B158" s="234">
        <v>6</v>
      </c>
      <c r="C158" s="235" t="s">
        <v>287</v>
      </c>
      <c r="D158" s="265" t="s">
        <v>288</v>
      </c>
      <c r="E158" s="100" t="s">
        <v>299</v>
      </c>
      <c r="F158" s="186">
        <v>2125</v>
      </c>
      <c r="G158" s="118">
        <v>32401</v>
      </c>
      <c r="H158" s="102">
        <v>44279</v>
      </c>
      <c r="I158" s="103" t="s">
        <v>38</v>
      </c>
    </row>
    <row r="159" spans="1:9" x14ac:dyDescent="0.2">
      <c r="A159" s="221">
        <v>44253</v>
      </c>
      <c r="B159" s="234">
        <v>307724</v>
      </c>
      <c r="C159" s="235" t="s">
        <v>129</v>
      </c>
      <c r="D159" s="262" t="s">
        <v>186</v>
      </c>
      <c r="E159" s="100" t="s">
        <v>300</v>
      </c>
      <c r="F159" s="186">
        <v>2086.1999999999998</v>
      </c>
      <c r="G159" s="118">
        <v>32402</v>
      </c>
      <c r="H159" s="102">
        <v>44279</v>
      </c>
      <c r="I159" s="103" t="s">
        <v>38</v>
      </c>
    </row>
    <row r="160" spans="1:9" x14ac:dyDescent="0.2">
      <c r="A160" s="221">
        <v>44253</v>
      </c>
      <c r="B160" s="234">
        <v>1018247</v>
      </c>
      <c r="C160" s="235" t="s">
        <v>301</v>
      </c>
      <c r="D160" s="262" t="s">
        <v>217</v>
      </c>
      <c r="E160" s="100" t="s">
        <v>140</v>
      </c>
      <c r="F160" s="186">
        <v>1296</v>
      </c>
      <c r="G160" s="118">
        <v>32403</v>
      </c>
      <c r="H160" s="102">
        <v>44279</v>
      </c>
      <c r="I160" s="103" t="s">
        <v>38</v>
      </c>
    </row>
    <row r="161" spans="1:9" x14ac:dyDescent="0.2">
      <c r="A161" s="221">
        <v>44260</v>
      </c>
      <c r="B161" s="234">
        <v>307901</v>
      </c>
      <c r="C161" s="235" t="s">
        <v>135</v>
      </c>
      <c r="D161" s="262" t="s">
        <v>194</v>
      </c>
      <c r="E161" s="100" t="s">
        <v>302</v>
      </c>
      <c r="F161" s="186">
        <v>874.95</v>
      </c>
      <c r="G161" s="118">
        <v>32404</v>
      </c>
      <c r="H161" s="102">
        <v>44279</v>
      </c>
      <c r="I161" s="103" t="s">
        <v>38</v>
      </c>
    </row>
    <row r="162" spans="1:9" x14ac:dyDescent="0.2">
      <c r="A162" s="221">
        <v>44267</v>
      </c>
      <c r="B162" s="234">
        <v>845613</v>
      </c>
      <c r="C162" s="235" t="s">
        <v>255</v>
      </c>
      <c r="D162" s="264" t="s">
        <v>256</v>
      </c>
      <c r="E162" s="100" t="s">
        <v>163</v>
      </c>
      <c r="F162" s="186">
        <v>2807.39</v>
      </c>
      <c r="G162" s="118">
        <v>32405</v>
      </c>
      <c r="H162" s="102">
        <v>44279</v>
      </c>
      <c r="I162" s="103" t="s">
        <v>38</v>
      </c>
    </row>
    <row r="163" spans="1:9" x14ac:dyDescent="0.2">
      <c r="A163" s="221">
        <v>44229</v>
      </c>
      <c r="B163" s="234">
        <v>132716262</v>
      </c>
      <c r="C163" s="267" t="s">
        <v>303</v>
      </c>
      <c r="D163" s="262" t="s">
        <v>304</v>
      </c>
      <c r="E163" s="100" t="s">
        <v>305</v>
      </c>
      <c r="F163" s="186">
        <v>41.75</v>
      </c>
      <c r="G163" s="118">
        <v>32406</v>
      </c>
      <c r="H163" s="102">
        <v>44279</v>
      </c>
      <c r="I163" s="103" t="s">
        <v>37</v>
      </c>
    </row>
    <row r="164" spans="1:9" x14ac:dyDescent="0.2">
      <c r="A164" s="221">
        <v>44256</v>
      </c>
      <c r="B164" s="234">
        <v>9886</v>
      </c>
      <c r="C164" s="235" t="s">
        <v>196</v>
      </c>
      <c r="D164" s="262" t="s">
        <v>197</v>
      </c>
      <c r="E164" s="127" t="s">
        <v>306</v>
      </c>
      <c r="F164" s="186">
        <v>1061.69</v>
      </c>
      <c r="G164" s="118">
        <v>32407</v>
      </c>
      <c r="H164" s="102">
        <v>44279</v>
      </c>
      <c r="I164" s="103" t="s">
        <v>38</v>
      </c>
    </row>
    <row r="165" spans="1:9" x14ac:dyDescent="0.2">
      <c r="A165" s="221">
        <v>44256</v>
      </c>
      <c r="B165" s="234">
        <v>307941</v>
      </c>
      <c r="C165" s="235" t="s">
        <v>129</v>
      </c>
      <c r="D165" s="262" t="s">
        <v>186</v>
      </c>
      <c r="E165" s="100" t="s">
        <v>300</v>
      </c>
      <c r="F165" s="186">
        <v>439.2</v>
      </c>
      <c r="G165" s="118">
        <v>32408</v>
      </c>
      <c r="H165" s="102">
        <v>44279</v>
      </c>
      <c r="I165" s="103" t="s">
        <v>38</v>
      </c>
    </row>
    <row r="166" spans="1:9" x14ac:dyDescent="0.2">
      <c r="A166" s="221">
        <v>44268</v>
      </c>
      <c r="B166" s="234">
        <v>2075</v>
      </c>
      <c r="C166" s="235" t="s">
        <v>137</v>
      </c>
      <c r="D166" s="262" t="s">
        <v>138</v>
      </c>
      <c r="E166" s="100" t="s">
        <v>150</v>
      </c>
      <c r="F166" s="186">
        <v>437.5</v>
      </c>
      <c r="G166" s="118">
        <v>32409</v>
      </c>
      <c r="H166" s="102">
        <v>44279</v>
      </c>
      <c r="I166" s="103" t="s">
        <v>38</v>
      </c>
    </row>
    <row r="167" spans="1:9" x14ac:dyDescent="0.2">
      <c r="A167" s="221">
        <v>44264</v>
      </c>
      <c r="B167" s="234">
        <v>308248</v>
      </c>
      <c r="C167" s="235" t="s">
        <v>135</v>
      </c>
      <c r="D167" s="262" t="s">
        <v>194</v>
      </c>
      <c r="E167" s="100" t="s">
        <v>136</v>
      </c>
      <c r="F167" s="186">
        <v>2194.1999999999998</v>
      </c>
      <c r="G167" s="118">
        <v>32410</v>
      </c>
      <c r="H167" s="102">
        <v>44279</v>
      </c>
      <c r="I167" s="103" t="s">
        <v>38</v>
      </c>
    </row>
    <row r="168" spans="1:9" x14ac:dyDescent="0.2">
      <c r="A168" s="221">
        <v>44278</v>
      </c>
      <c r="B168" s="234">
        <v>8120</v>
      </c>
      <c r="C168" s="235" t="s">
        <v>307</v>
      </c>
      <c r="D168" s="262" t="s">
        <v>45</v>
      </c>
      <c r="E168" s="100" t="s">
        <v>86</v>
      </c>
      <c r="F168" s="186">
        <v>1823.18</v>
      </c>
      <c r="G168" s="118">
        <v>32411</v>
      </c>
      <c r="H168" s="102">
        <v>44279</v>
      </c>
      <c r="I168" s="103" t="s">
        <v>38</v>
      </c>
    </row>
    <row r="169" spans="1:9" x14ac:dyDescent="0.2">
      <c r="A169" s="221">
        <v>44265</v>
      </c>
      <c r="B169" s="234">
        <v>308470</v>
      </c>
      <c r="C169" s="235" t="s">
        <v>135</v>
      </c>
      <c r="D169" s="262" t="s">
        <v>194</v>
      </c>
      <c r="E169" s="100" t="s">
        <v>164</v>
      </c>
      <c r="F169" s="186">
        <v>833.02</v>
      </c>
      <c r="G169" s="118">
        <v>32412</v>
      </c>
      <c r="H169" s="102">
        <v>44279</v>
      </c>
      <c r="I169" s="103" t="s">
        <v>38</v>
      </c>
    </row>
    <row r="170" spans="1:9" x14ac:dyDescent="0.2">
      <c r="A170" s="221">
        <v>44258</v>
      </c>
      <c r="B170" s="234">
        <v>16575</v>
      </c>
      <c r="C170" s="217" t="s">
        <v>131</v>
      </c>
      <c r="D170" s="262" t="s">
        <v>132</v>
      </c>
      <c r="E170" s="100" t="s">
        <v>147</v>
      </c>
      <c r="F170" s="186">
        <v>391.98</v>
      </c>
      <c r="G170" s="118">
        <v>32413</v>
      </c>
      <c r="H170" s="102">
        <v>44279</v>
      </c>
      <c r="I170" s="103" t="s">
        <v>38</v>
      </c>
    </row>
    <row r="171" spans="1:9" x14ac:dyDescent="0.2">
      <c r="A171" s="221">
        <v>44258</v>
      </c>
      <c r="B171" s="234">
        <v>16537</v>
      </c>
      <c r="C171" s="235" t="s">
        <v>131</v>
      </c>
      <c r="D171" s="262" t="s">
        <v>132</v>
      </c>
      <c r="E171" s="266" t="s">
        <v>308</v>
      </c>
      <c r="F171" s="186">
        <v>1628.45</v>
      </c>
      <c r="G171" s="118">
        <v>32414</v>
      </c>
      <c r="H171" s="102">
        <v>44279</v>
      </c>
      <c r="I171" s="103" t="s">
        <v>38</v>
      </c>
    </row>
    <row r="172" spans="1:9" x14ac:dyDescent="0.2">
      <c r="A172" s="221">
        <v>44258</v>
      </c>
      <c r="B172" s="234" t="s">
        <v>309</v>
      </c>
      <c r="C172" s="235" t="s">
        <v>145</v>
      </c>
      <c r="D172" s="262" t="s">
        <v>146</v>
      </c>
      <c r="E172" s="256" t="s">
        <v>310</v>
      </c>
      <c r="F172" s="186">
        <v>1856.31</v>
      </c>
      <c r="G172" s="118">
        <v>32415</v>
      </c>
      <c r="H172" s="102">
        <v>44279</v>
      </c>
      <c r="I172" s="103" t="s">
        <v>38</v>
      </c>
    </row>
    <row r="173" spans="1:9" x14ac:dyDescent="0.2">
      <c r="A173" s="221">
        <v>44258</v>
      </c>
      <c r="B173" s="234">
        <v>308218</v>
      </c>
      <c r="C173" s="235" t="s">
        <v>129</v>
      </c>
      <c r="D173" s="262" t="s">
        <v>186</v>
      </c>
      <c r="E173" s="100" t="s">
        <v>154</v>
      </c>
      <c r="F173" s="186">
        <v>1008</v>
      </c>
      <c r="G173" s="118">
        <v>32416</v>
      </c>
      <c r="H173" s="102">
        <v>44279</v>
      </c>
      <c r="I173" s="103" t="s">
        <v>38</v>
      </c>
    </row>
    <row r="174" spans="1:9" x14ac:dyDescent="0.2">
      <c r="A174" s="221"/>
      <c r="B174" s="234"/>
      <c r="C174" s="235"/>
      <c r="D174" s="262"/>
      <c r="E174" s="100"/>
      <c r="F174" s="186"/>
      <c r="G174" s="118"/>
      <c r="H174" s="102"/>
      <c r="I174" s="103"/>
    </row>
    <row r="175" spans="1:9" x14ac:dyDescent="0.2">
      <c r="A175" s="221"/>
      <c r="B175" s="234"/>
      <c r="C175" s="235"/>
      <c r="D175" s="258"/>
      <c r="E175" s="100"/>
      <c r="F175" s="186"/>
      <c r="G175" s="118"/>
      <c r="H175" s="102"/>
      <c r="I175" s="103"/>
    </row>
    <row r="176" spans="1:9" x14ac:dyDescent="0.2">
      <c r="A176" s="221"/>
      <c r="B176" s="234"/>
      <c r="C176" s="235"/>
      <c r="D176" s="262"/>
      <c r="E176" s="100"/>
      <c r="F176" s="252"/>
      <c r="G176" s="118"/>
      <c r="H176" s="102"/>
      <c r="I176" s="103"/>
    </row>
    <row r="177" spans="1:9" x14ac:dyDescent="0.2">
      <c r="A177" s="221"/>
      <c r="B177" s="223"/>
      <c r="C177" s="217"/>
      <c r="D177" s="259"/>
      <c r="E177" s="211"/>
      <c r="F177" s="101"/>
      <c r="G177" s="118"/>
      <c r="H177" s="102"/>
      <c r="I177" s="103"/>
    </row>
    <row r="178" spans="1:9" x14ac:dyDescent="0.2">
      <c r="A178" s="221"/>
      <c r="B178" s="218"/>
      <c r="C178" s="260"/>
      <c r="D178" s="261"/>
      <c r="E178" s="144" t="s">
        <v>5</v>
      </c>
      <c r="F178" s="143">
        <f>SUM(F30:F177)</f>
        <v>309885.3000000001</v>
      </c>
      <c r="G178" s="118"/>
      <c r="H178" s="102"/>
      <c r="I178" s="103"/>
    </row>
    <row r="183" spans="1:9" x14ac:dyDescent="0.2">
      <c r="C183" s="238"/>
      <c r="D183" s="237"/>
      <c r="E183" s="141" t="s">
        <v>168</v>
      </c>
    </row>
    <row r="184" spans="1:9" x14ac:dyDescent="0.2">
      <c r="E184" s="81" t="s">
        <v>169</v>
      </c>
    </row>
  </sheetData>
  <sheetProtection selectLockedCells="1" selectUnlockedCells="1"/>
  <mergeCells count="34">
    <mergeCell ref="I28:I29"/>
    <mergeCell ref="A25:C25"/>
    <mergeCell ref="D25:I25"/>
    <mergeCell ref="A27:D27"/>
    <mergeCell ref="E27:I27"/>
    <mergeCell ref="A28:C28"/>
    <mergeCell ref="D28:D29"/>
    <mergeCell ref="E28:E29"/>
    <mergeCell ref="F28:F29"/>
    <mergeCell ref="G28:G29"/>
    <mergeCell ref="H28:H29"/>
    <mergeCell ref="A24:D24"/>
    <mergeCell ref="A20:D20"/>
    <mergeCell ref="A11:D11"/>
    <mergeCell ref="E11:I11"/>
    <mergeCell ref="A12:D12"/>
    <mergeCell ref="E12:I12"/>
    <mergeCell ref="A16:D16"/>
    <mergeCell ref="A17:D17"/>
    <mergeCell ref="A18:D18"/>
    <mergeCell ref="A19:D19"/>
    <mergeCell ref="A21:D21"/>
    <mergeCell ref="A22:D22"/>
    <mergeCell ref="A23:D23"/>
    <mergeCell ref="A15:E15"/>
    <mergeCell ref="A10:D10"/>
    <mergeCell ref="E10:I10"/>
    <mergeCell ref="A1:I5"/>
    <mergeCell ref="A6:I6"/>
    <mergeCell ref="A7:I7"/>
    <mergeCell ref="A8:D8"/>
    <mergeCell ref="E8:I8"/>
    <mergeCell ref="A9:D9"/>
    <mergeCell ref="E9:I9"/>
  </mergeCells>
  <pageMargins left="0.47361111111111109" right="0.1111111111111111" top="1.7715277777777778" bottom="0.59027777777777779" header="0.51180555555555551" footer="0.51180555555555551"/>
  <pageSetup paperSize="9" scale="56" firstPageNumber="0" fitToHeight="0" orientation="landscape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4"/>
  <sheetViews>
    <sheetView workbookViewId="0">
      <selection activeCell="E6" sqref="E6:E8"/>
    </sheetView>
  </sheetViews>
  <sheetFormatPr defaultRowHeight="15" x14ac:dyDescent="0.25"/>
  <cols>
    <col min="1" max="1" width="12.7109375" customWidth="1"/>
    <col min="3" max="3" width="10.5703125" customWidth="1"/>
    <col min="4" max="4" width="10.85546875" customWidth="1"/>
    <col min="5" max="5" width="22.42578125" customWidth="1"/>
    <col min="6" max="6" width="12.42578125" customWidth="1"/>
    <col min="7" max="7" width="22.85546875" customWidth="1"/>
    <col min="8" max="8" width="14.42578125" customWidth="1"/>
    <col min="9" max="9" width="15" customWidth="1"/>
    <col min="10" max="10" width="16.42578125" customWidth="1"/>
    <col min="11" max="11" width="23.140625" customWidth="1"/>
    <col min="12" max="12" width="27" customWidth="1"/>
    <col min="13" max="13" width="20.42578125" customWidth="1"/>
    <col min="14" max="14" width="17.28515625" customWidth="1"/>
    <col min="15" max="15" width="20.140625" customWidth="1"/>
  </cols>
  <sheetData>
    <row r="1" spans="1:15" ht="15.75" x14ac:dyDescent="0.25">
      <c r="A1" s="355" t="s">
        <v>357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6"/>
    </row>
    <row r="2" spans="1:15" ht="15.75" x14ac:dyDescent="0.25">
      <c r="A2" s="357" t="s">
        <v>59</v>
      </c>
      <c r="B2" s="35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8"/>
    </row>
    <row r="3" spans="1:15" ht="15.75" x14ac:dyDescent="0.25">
      <c r="A3" s="358" t="s">
        <v>367</v>
      </c>
      <c r="B3" s="358"/>
      <c r="C3" s="359"/>
      <c r="D3" s="359"/>
      <c r="E3" s="359"/>
      <c r="F3" s="359"/>
      <c r="G3" s="359"/>
      <c r="H3" s="358" t="s">
        <v>366</v>
      </c>
      <c r="I3" s="359"/>
      <c r="J3" s="359"/>
      <c r="K3" s="359"/>
      <c r="L3" s="359"/>
      <c r="M3" s="359"/>
      <c r="N3" s="359"/>
      <c r="O3" s="360"/>
    </row>
    <row r="4" spans="1:15" ht="15.75" x14ac:dyDescent="0.25">
      <c r="A4" s="150" t="s">
        <v>77</v>
      </c>
      <c r="B4" s="168"/>
      <c r="C4" s="150"/>
      <c r="D4" s="367" t="s">
        <v>78</v>
      </c>
      <c r="E4" s="367"/>
      <c r="F4" s="367"/>
      <c r="G4" s="278" t="s">
        <v>79</v>
      </c>
      <c r="H4" s="150" t="s">
        <v>8</v>
      </c>
      <c r="I4" s="169" t="s">
        <v>80</v>
      </c>
      <c r="J4" s="169" t="s">
        <v>62</v>
      </c>
      <c r="K4" s="169" t="s">
        <v>63</v>
      </c>
      <c r="L4" s="169" t="s">
        <v>81</v>
      </c>
      <c r="M4" s="169" t="s">
        <v>94</v>
      </c>
      <c r="N4" s="169" t="s">
        <v>95</v>
      </c>
      <c r="O4" s="169" t="s">
        <v>64</v>
      </c>
    </row>
    <row r="5" spans="1:15" ht="15.75" x14ac:dyDescent="0.25">
      <c r="A5" s="368">
        <v>44253</v>
      </c>
      <c r="B5" s="170" t="s">
        <v>87</v>
      </c>
      <c r="C5" s="285" t="s">
        <v>88</v>
      </c>
      <c r="D5" s="285" t="s">
        <v>60</v>
      </c>
      <c r="E5" s="285" t="s">
        <v>61</v>
      </c>
      <c r="F5" s="171" t="s">
        <v>89</v>
      </c>
      <c r="G5" s="347"/>
      <c r="H5" s="347"/>
      <c r="I5" s="347"/>
      <c r="J5" s="347"/>
      <c r="K5" s="347"/>
      <c r="L5" s="347"/>
      <c r="M5" s="347"/>
      <c r="N5" s="347"/>
      <c r="O5" s="348"/>
    </row>
    <row r="6" spans="1:15" ht="15.75" x14ac:dyDescent="0.25">
      <c r="A6" s="368"/>
      <c r="B6" s="369">
        <v>100</v>
      </c>
      <c r="C6" s="349">
        <v>4</v>
      </c>
      <c r="D6" s="349">
        <v>12</v>
      </c>
      <c r="E6" s="349">
        <v>1388</v>
      </c>
      <c r="F6" s="349">
        <v>7</v>
      </c>
      <c r="G6" s="352">
        <v>44253</v>
      </c>
      <c r="H6" s="349">
        <v>0</v>
      </c>
      <c r="I6" s="373">
        <v>0</v>
      </c>
      <c r="J6" s="373">
        <v>0</v>
      </c>
      <c r="K6" s="373">
        <v>0</v>
      </c>
      <c r="L6" s="373">
        <v>1436</v>
      </c>
      <c r="M6" s="373">
        <v>7</v>
      </c>
      <c r="N6" s="373">
        <f>L6-M6</f>
        <v>1429</v>
      </c>
      <c r="O6" s="280">
        <v>1379</v>
      </c>
    </row>
    <row r="7" spans="1:15" ht="15.75" x14ac:dyDescent="0.25">
      <c r="A7" s="368"/>
      <c r="B7" s="370"/>
      <c r="C7" s="350"/>
      <c r="D7" s="350"/>
      <c r="E7" s="350"/>
      <c r="F7" s="350"/>
      <c r="G7" s="353"/>
      <c r="H7" s="350"/>
      <c r="I7" s="374"/>
      <c r="J7" s="374"/>
      <c r="K7" s="374"/>
      <c r="L7" s="374"/>
      <c r="M7" s="374"/>
      <c r="N7" s="374"/>
      <c r="O7" s="280">
        <v>50</v>
      </c>
    </row>
    <row r="8" spans="1:15" ht="15.75" x14ac:dyDescent="0.25">
      <c r="A8" s="368"/>
      <c r="B8" s="371"/>
      <c r="C8" s="351"/>
      <c r="D8" s="351"/>
      <c r="E8" s="351"/>
      <c r="F8" s="351"/>
      <c r="G8" s="354"/>
      <c r="H8" s="351"/>
      <c r="I8" s="375"/>
      <c r="J8" s="375"/>
      <c r="K8" s="375"/>
      <c r="L8" s="375"/>
      <c r="M8" s="375"/>
      <c r="N8" s="375"/>
      <c r="O8" s="276">
        <v>0</v>
      </c>
    </row>
    <row r="9" spans="1:15" ht="15.75" x14ac:dyDescent="0.25">
      <c r="A9" s="368"/>
      <c r="B9" s="284"/>
      <c r="C9" s="151"/>
      <c r="D9" s="372" t="s">
        <v>82</v>
      </c>
      <c r="E9" s="372"/>
      <c r="F9" s="372"/>
      <c r="G9" s="283" t="s">
        <v>83</v>
      </c>
      <c r="H9" s="272"/>
      <c r="I9" s="280"/>
      <c r="J9" s="280"/>
      <c r="K9" s="280"/>
      <c r="L9" s="280"/>
      <c r="M9" s="280"/>
      <c r="N9" s="280"/>
      <c r="O9" s="280"/>
    </row>
    <row r="10" spans="1:15" ht="15" customHeight="1" x14ac:dyDescent="0.25">
      <c r="A10" s="368"/>
      <c r="B10" s="368"/>
      <c r="C10" s="368"/>
      <c r="D10" s="285" t="s">
        <v>60</v>
      </c>
      <c r="E10" s="285" t="s">
        <v>61</v>
      </c>
      <c r="F10" s="171" t="s">
        <v>89</v>
      </c>
      <c r="G10" s="347"/>
      <c r="H10" s="347"/>
      <c r="I10" s="347"/>
      <c r="J10" s="347"/>
      <c r="K10" s="347"/>
      <c r="L10" s="347"/>
      <c r="M10" s="347"/>
      <c r="N10" s="347"/>
      <c r="O10" s="348"/>
    </row>
    <row r="11" spans="1:15" ht="15.75" x14ac:dyDescent="0.25">
      <c r="A11" s="368"/>
      <c r="B11" s="368"/>
      <c r="C11" s="368"/>
      <c r="D11" s="349">
        <v>2</v>
      </c>
      <c r="E11" s="349">
        <v>298</v>
      </c>
      <c r="F11" s="349">
        <v>5</v>
      </c>
      <c r="G11" s="380">
        <v>44256</v>
      </c>
      <c r="H11" s="349">
        <v>0</v>
      </c>
      <c r="I11" s="373">
        <v>0</v>
      </c>
      <c r="J11" s="373">
        <v>0</v>
      </c>
      <c r="K11" s="373">
        <v>0</v>
      </c>
      <c r="L11" s="373">
        <v>298</v>
      </c>
      <c r="M11" s="373">
        <v>5</v>
      </c>
      <c r="N11" s="373">
        <f>L11-M11</f>
        <v>293</v>
      </c>
      <c r="O11" s="280">
        <v>273</v>
      </c>
    </row>
    <row r="12" spans="1:15" ht="15.75" x14ac:dyDescent="0.25">
      <c r="A12" s="368"/>
      <c r="B12" s="368"/>
      <c r="C12" s="368"/>
      <c r="D12" s="350"/>
      <c r="E12" s="350"/>
      <c r="F12" s="350"/>
      <c r="G12" s="381"/>
      <c r="H12" s="350"/>
      <c r="I12" s="374"/>
      <c r="J12" s="374"/>
      <c r="K12" s="374"/>
      <c r="L12" s="374"/>
      <c r="M12" s="374"/>
      <c r="N12" s="374"/>
      <c r="O12" s="280">
        <v>20</v>
      </c>
    </row>
    <row r="13" spans="1:15" ht="15.75" x14ac:dyDescent="0.25">
      <c r="A13" s="368"/>
      <c r="B13" s="368"/>
      <c r="C13" s="368"/>
      <c r="D13" s="351"/>
      <c r="E13" s="351"/>
      <c r="F13" s="351"/>
      <c r="G13" s="382"/>
      <c r="H13" s="351"/>
      <c r="I13" s="375"/>
      <c r="J13" s="375"/>
      <c r="K13" s="375"/>
      <c r="L13" s="375"/>
      <c r="M13" s="375"/>
      <c r="N13" s="375"/>
      <c r="O13" s="276">
        <f>O11+O12</f>
        <v>293</v>
      </c>
    </row>
    <row r="14" spans="1:15" ht="15.75" x14ac:dyDescent="0.25">
      <c r="A14" s="364"/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6"/>
    </row>
    <row r="15" spans="1:15" ht="15.75" x14ac:dyDescent="0.25">
      <c r="A15" s="150" t="s">
        <v>77</v>
      </c>
      <c r="B15" s="168"/>
      <c r="C15" s="150"/>
      <c r="D15" s="367" t="s">
        <v>78</v>
      </c>
      <c r="E15" s="367"/>
      <c r="F15" s="367"/>
      <c r="G15" s="278" t="s">
        <v>79</v>
      </c>
      <c r="H15" s="150" t="s">
        <v>8</v>
      </c>
      <c r="I15" s="169" t="s">
        <v>80</v>
      </c>
      <c r="J15" s="169" t="s">
        <v>62</v>
      </c>
      <c r="K15" s="169" t="s">
        <v>63</v>
      </c>
      <c r="L15" s="169" t="s">
        <v>81</v>
      </c>
      <c r="M15" s="169" t="s">
        <v>94</v>
      </c>
      <c r="N15" s="169" t="s">
        <v>95</v>
      </c>
      <c r="O15" s="169" t="s">
        <v>64</v>
      </c>
    </row>
    <row r="16" spans="1:15" ht="15.75" x14ac:dyDescent="0.25">
      <c r="A16" s="368">
        <v>44254</v>
      </c>
      <c r="B16" s="170" t="s">
        <v>87</v>
      </c>
      <c r="C16" s="285" t="s">
        <v>88</v>
      </c>
      <c r="D16" s="285" t="s">
        <v>60</v>
      </c>
      <c r="E16" s="285" t="s">
        <v>61</v>
      </c>
      <c r="F16" s="171" t="s">
        <v>89</v>
      </c>
      <c r="G16" s="347"/>
      <c r="H16" s="347"/>
      <c r="I16" s="347"/>
      <c r="J16" s="347"/>
      <c r="K16" s="347"/>
      <c r="L16" s="347"/>
      <c r="M16" s="347"/>
      <c r="N16" s="347"/>
      <c r="O16" s="348"/>
    </row>
    <row r="17" spans="1:15" ht="15.75" x14ac:dyDescent="0.25">
      <c r="A17" s="368"/>
      <c r="B17" s="281">
        <v>100</v>
      </c>
      <c r="C17" s="273">
        <v>3</v>
      </c>
      <c r="D17" s="273">
        <v>15</v>
      </c>
      <c r="E17" s="273">
        <v>1185</v>
      </c>
      <c r="F17" s="273">
        <v>3</v>
      </c>
      <c r="G17" s="289">
        <v>44256</v>
      </c>
      <c r="H17" s="273">
        <v>0</v>
      </c>
      <c r="I17" s="274">
        <v>0</v>
      </c>
      <c r="J17" s="274">
        <v>0</v>
      </c>
      <c r="K17" s="274">
        <v>0</v>
      </c>
      <c r="L17" s="274">
        <v>1233.5</v>
      </c>
      <c r="M17" s="274">
        <v>3</v>
      </c>
      <c r="N17" s="274">
        <f>L17-M17</f>
        <v>1230.5</v>
      </c>
      <c r="O17" s="276">
        <v>1231</v>
      </c>
    </row>
    <row r="18" spans="1:15" ht="15.75" x14ac:dyDescent="0.25">
      <c r="A18" s="368"/>
      <c r="B18" s="284"/>
      <c r="C18" s="151"/>
      <c r="D18" s="372" t="s">
        <v>82</v>
      </c>
      <c r="E18" s="372"/>
      <c r="F18" s="372"/>
      <c r="G18" s="283" t="s">
        <v>83</v>
      </c>
      <c r="H18" s="272"/>
      <c r="I18" s="280"/>
      <c r="J18" s="280"/>
      <c r="K18" s="280"/>
      <c r="L18" s="280"/>
      <c r="M18" s="280"/>
      <c r="N18" s="280"/>
      <c r="O18" s="280"/>
    </row>
    <row r="19" spans="1:15" ht="15.75" x14ac:dyDescent="0.25">
      <c r="A19" s="368"/>
      <c r="B19" s="368"/>
      <c r="C19" s="368"/>
      <c r="D19" s="285" t="s">
        <v>60</v>
      </c>
      <c r="E19" s="285" t="s">
        <v>61</v>
      </c>
      <c r="F19" s="171" t="s">
        <v>89</v>
      </c>
      <c r="G19" s="347"/>
      <c r="H19" s="347"/>
      <c r="I19" s="347"/>
      <c r="J19" s="347"/>
      <c r="K19" s="347"/>
      <c r="L19" s="347"/>
      <c r="M19" s="347"/>
      <c r="N19" s="347"/>
      <c r="O19" s="348"/>
    </row>
    <row r="20" spans="1:15" ht="15.75" x14ac:dyDescent="0.25">
      <c r="A20" s="368"/>
      <c r="B20" s="368"/>
      <c r="C20" s="368"/>
      <c r="D20" s="347">
        <v>4</v>
      </c>
      <c r="E20" s="347">
        <v>296</v>
      </c>
      <c r="F20" s="347">
        <v>3</v>
      </c>
      <c r="G20" s="383">
        <v>44256</v>
      </c>
      <c r="H20" s="347">
        <v>0</v>
      </c>
      <c r="I20" s="348">
        <v>0</v>
      </c>
      <c r="J20" s="348">
        <v>0</v>
      </c>
      <c r="K20" s="348">
        <v>0</v>
      </c>
      <c r="L20" s="348">
        <v>296</v>
      </c>
      <c r="M20" s="348">
        <v>3</v>
      </c>
      <c r="N20" s="348">
        <f>L20-M20</f>
        <v>293</v>
      </c>
      <c r="O20" s="280">
        <v>244</v>
      </c>
    </row>
    <row r="21" spans="1:15" ht="15.75" x14ac:dyDescent="0.25">
      <c r="A21" s="368"/>
      <c r="B21" s="368"/>
      <c r="C21" s="368"/>
      <c r="D21" s="347"/>
      <c r="E21" s="347"/>
      <c r="F21" s="347"/>
      <c r="G21" s="384"/>
      <c r="H21" s="347"/>
      <c r="I21" s="348"/>
      <c r="J21" s="348"/>
      <c r="K21" s="348"/>
      <c r="L21" s="348"/>
      <c r="M21" s="348"/>
      <c r="N21" s="348"/>
      <c r="O21" s="280">
        <v>50</v>
      </c>
    </row>
    <row r="22" spans="1:15" ht="15.75" x14ac:dyDescent="0.25">
      <c r="A22" s="368"/>
      <c r="B22" s="368"/>
      <c r="C22" s="368"/>
      <c r="D22" s="347"/>
      <c r="E22" s="347"/>
      <c r="F22" s="347"/>
      <c r="G22" s="384"/>
      <c r="H22" s="347"/>
      <c r="I22" s="348"/>
      <c r="J22" s="348"/>
      <c r="K22" s="348"/>
      <c r="L22" s="348"/>
      <c r="M22" s="348"/>
      <c r="N22" s="348"/>
      <c r="O22" s="276">
        <f>O20+O21</f>
        <v>294</v>
      </c>
    </row>
    <row r="23" spans="1:15" ht="15.75" x14ac:dyDescent="0.25">
      <c r="A23" s="364"/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6"/>
    </row>
    <row r="24" spans="1:15" ht="15.75" x14ac:dyDescent="0.25">
      <c r="A24" s="150" t="s">
        <v>77</v>
      </c>
      <c r="B24" s="168"/>
      <c r="C24" s="150"/>
      <c r="D24" s="367" t="s">
        <v>78</v>
      </c>
      <c r="E24" s="367"/>
      <c r="F24" s="367"/>
      <c r="G24" s="278" t="s">
        <v>79</v>
      </c>
      <c r="H24" s="150" t="s">
        <v>8</v>
      </c>
      <c r="I24" s="169" t="s">
        <v>80</v>
      </c>
      <c r="J24" s="169" t="s">
        <v>62</v>
      </c>
      <c r="K24" s="169" t="s">
        <v>63</v>
      </c>
      <c r="L24" s="169" t="s">
        <v>81</v>
      </c>
      <c r="M24" s="169" t="s">
        <v>94</v>
      </c>
      <c r="N24" s="169" t="s">
        <v>95</v>
      </c>
      <c r="O24" s="169" t="s">
        <v>64</v>
      </c>
    </row>
    <row r="25" spans="1:15" ht="15.75" x14ac:dyDescent="0.25">
      <c r="A25" s="368">
        <v>44255</v>
      </c>
      <c r="B25" s="170" t="s">
        <v>87</v>
      </c>
      <c r="C25" s="285" t="s">
        <v>88</v>
      </c>
      <c r="D25" s="285" t="s">
        <v>60</v>
      </c>
      <c r="E25" s="285" t="s">
        <v>61</v>
      </c>
      <c r="F25" s="171" t="s">
        <v>89</v>
      </c>
      <c r="G25" s="347"/>
      <c r="H25" s="347"/>
      <c r="I25" s="347"/>
      <c r="J25" s="347"/>
      <c r="K25" s="347"/>
      <c r="L25" s="347"/>
      <c r="M25" s="347"/>
      <c r="N25" s="347"/>
      <c r="O25" s="348"/>
    </row>
    <row r="26" spans="1:15" ht="15" customHeight="1" x14ac:dyDescent="0.25">
      <c r="A26" s="368"/>
      <c r="B26" s="369">
        <v>60</v>
      </c>
      <c r="C26" s="349">
        <v>2</v>
      </c>
      <c r="D26" s="349">
        <v>2</v>
      </c>
      <c r="E26" s="349">
        <v>698</v>
      </c>
      <c r="F26" s="349">
        <v>2</v>
      </c>
      <c r="G26" s="380">
        <v>44256</v>
      </c>
      <c r="H26" s="349">
        <v>0</v>
      </c>
      <c r="I26" s="373">
        <v>0</v>
      </c>
      <c r="J26" s="373">
        <v>0</v>
      </c>
      <c r="K26" s="373">
        <v>0</v>
      </c>
      <c r="L26" s="373">
        <v>727</v>
      </c>
      <c r="M26" s="373">
        <v>2</v>
      </c>
      <c r="N26" s="373">
        <f>L26-M26</f>
        <v>725</v>
      </c>
      <c r="O26" s="280">
        <v>675</v>
      </c>
    </row>
    <row r="27" spans="1:15" ht="15.75" x14ac:dyDescent="0.25">
      <c r="A27" s="368"/>
      <c r="B27" s="370"/>
      <c r="C27" s="350"/>
      <c r="D27" s="350"/>
      <c r="E27" s="350"/>
      <c r="F27" s="350"/>
      <c r="G27" s="385"/>
      <c r="H27" s="350"/>
      <c r="I27" s="374"/>
      <c r="J27" s="374"/>
      <c r="K27" s="374"/>
      <c r="L27" s="374"/>
      <c r="M27" s="374"/>
      <c r="N27" s="374"/>
      <c r="O27" s="280">
        <v>50</v>
      </c>
    </row>
    <row r="28" spans="1:15" ht="15.75" x14ac:dyDescent="0.25">
      <c r="A28" s="368"/>
      <c r="B28" s="371"/>
      <c r="C28" s="351"/>
      <c r="D28" s="351"/>
      <c r="E28" s="351"/>
      <c r="F28" s="351"/>
      <c r="G28" s="386"/>
      <c r="H28" s="351"/>
      <c r="I28" s="375"/>
      <c r="J28" s="375"/>
      <c r="K28" s="375"/>
      <c r="L28" s="375"/>
      <c r="M28" s="375"/>
      <c r="N28" s="375"/>
      <c r="O28" s="276">
        <f>O26+O27</f>
        <v>725</v>
      </c>
    </row>
    <row r="29" spans="1:15" ht="15.75" x14ac:dyDescent="0.25">
      <c r="A29" s="368"/>
      <c r="B29" s="284"/>
      <c r="C29" s="151"/>
      <c r="D29" s="372" t="s">
        <v>82</v>
      </c>
      <c r="E29" s="372"/>
      <c r="F29" s="372"/>
      <c r="G29" s="283" t="s">
        <v>83</v>
      </c>
      <c r="H29" s="272"/>
      <c r="I29" s="280"/>
      <c r="J29" s="280"/>
      <c r="K29" s="280"/>
      <c r="L29" s="280"/>
      <c r="M29" s="280"/>
      <c r="N29" s="280"/>
      <c r="O29" s="280"/>
    </row>
    <row r="30" spans="1:15" ht="15.75" x14ac:dyDescent="0.25">
      <c r="A30" s="368"/>
      <c r="B30" s="368"/>
      <c r="C30" s="368"/>
      <c r="D30" s="285" t="s">
        <v>60</v>
      </c>
      <c r="E30" s="285" t="s">
        <v>61</v>
      </c>
      <c r="F30" s="171" t="s">
        <v>89</v>
      </c>
      <c r="G30" s="347"/>
      <c r="H30" s="347"/>
      <c r="I30" s="347"/>
      <c r="J30" s="347"/>
      <c r="K30" s="347"/>
      <c r="L30" s="347"/>
      <c r="M30" s="347"/>
      <c r="N30" s="347"/>
      <c r="O30" s="348"/>
    </row>
    <row r="31" spans="1:15" ht="15.75" x14ac:dyDescent="0.25">
      <c r="A31" s="368"/>
      <c r="B31" s="368"/>
      <c r="C31" s="368"/>
      <c r="D31" s="349">
        <v>1</v>
      </c>
      <c r="E31" s="349">
        <v>149</v>
      </c>
      <c r="F31" s="349">
        <v>2</v>
      </c>
      <c r="G31" s="380">
        <v>44256</v>
      </c>
      <c r="H31" s="349">
        <v>0</v>
      </c>
      <c r="I31" s="373">
        <v>0</v>
      </c>
      <c r="J31" s="373">
        <v>0</v>
      </c>
      <c r="K31" s="373">
        <v>0</v>
      </c>
      <c r="L31" s="373">
        <v>149</v>
      </c>
      <c r="M31" s="373">
        <v>2</v>
      </c>
      <c r="N31" s="373">
        <f>L31-M31</f>
        <v>147</v>
      </c>
      <c r="O31" s="280">
        <v>97</v>
      </c>
    </row>
    <row r="32" spans="1:15" ht="15.75" x14ac:dyDescent="0.25">
      <c r="A32" s="368"/>
      <c r="B32" s="368"/>
      <c r="C32" s="368"/>
      <c r="D32" s="350"/>
      <c r="E32" s="350"/>
      <c r="F32" s="350"/>
      <c r="G32" s="381"/>
      <c r="H32" s="350"/>
      <c r="I32" s="374"/>
      <c r="J32" s="374"/>
      <c r="K32" s="374"/>
      <c r="L32" s="374"/>
      <c r="M32" s="374"/>
      <c r="N32" s="374"/>
      <c r="O32" s="280">
        <v>44</v>
      </c>
    </row>
    <row r="33" spans="1:15" ht="15.75" x14ac:dyDescent="0.25">
      <c r="A33" s="368"/>
      <c r="B33" s="368"/>
      <c r="C33" s="368"/>
      <c r="D33" s="350"/>
      <c r="E33" s="350"/>
      <c r="F33" s="350"/>
      <c r="G33" s="381"/>
      <c r="H33" s="350"/>
      <c r="I33" s="374"/>
      <c r="J33" s="374"/>
      <c r="K33" s="374"/>
      <c r="L33" s="374"/>
      <c r="M33" s="374"/>
      <c r="N33" s="374"/>
      <c r="O33" s="280">
        <v>4</v>
      </c>
    </row>
    <row r="34" spans="1:15" ht="15.75" x14ac:dyDescent="0.25">
      <c r="A34" s="368"/>
      <c r="B34" s="368"/>
      <c r="C34" s="368"/>
      <c r="D34" s="350"/>
      <c r="E34" s="350"/>
      <c r="F34" s="350"/>
      <c r="G34" s="381"/>
      <c r="H34" s="350"/>
      <c r="I34" s="374"/>
      <c r="J34" s="374"/>
      <c r="K34" s="374"/>
      <c r="L34" s="374"/>
      <c r="M34" s="374"/>
      <c r="N34" s="374"/>
      <c r="O34" s="280">
        <v>2</v>
      </c>
    </row>
    <row r="35" spans="1:15" ht="15.75" x14ac:dyDescent="0.25">
      <c r="A35" s="368"/>
      <c r="B35" s="368"/>
      <c r="C35" s="368"/>
      <c r="D35" s="351"/>
      <c r="E35" s="351"/>
      <c r="F35" s="351"/>
      <c r="G35" s="382"/>
      <c r="H35" s="351"/>
      <c r="I35" s="375"/>
      <c r="J35" s="375"/>
      <c r="K35" s="375"/>
      <c r="L35" s="375"/>
      <c r="M35" s="375"/>
      <c r="N35" s="375"/>
      <c r="O35" s="276">
        <f>O31+O32+O33+O34</f>
        <v>147</v>
      </c>
    </row>
    <row r="36" spans="1:15" ht="15.75" x14ac:dyDescent="0.25">
      <c r="A36" s="376" t="s">
        <v>180</v>
      </c>
      <c r="B36" s="376"/>
      <c r="C36" s="376"/>
      <c r="D36" s="376"/>
      <c r="E36" s="376"/>
      <c r="F36" s="376"/>
      <c r="G36" s="376"/>
      <c r="H36" s="356" t="s">
        <v>5</v>
      </c>
      <c r="I36" s="356"/>
      <c r="J36" s="356"/>
      <c r="K36" s="356"/>
      <c r="L36" s="276" t="e">
        <f>#REF!+#REF!+#REF!+#REF!+#REF!+#REF!+#REF!+L2+L6+L11+L17+L20+L26+L31</f>
        <v>#REF!</v>
      </c>
      <c r="M36" s="276" t="e">
        <f>#REF!+#REF!+#REF!+#REF!+#REF!+#REF!+#REF!+M2+M6+M11+M17+M20+M26+M31</f>
        <v>#REF!</v>
      </c>
      <c r="N36" s="276" t="e">
        <f>#REF!+#REF!+#REF!+#REF!+#REF!+#REF!+#REF!+N2+N6+N11+N17+N20+N26+N31</f>
        <v>#REF!</v>
      </c>
      <c r="O36" s="155">
        <f>O13+O17+O22+O28+O35</f>
        <v>2690</v>
      </c>
    </row>
    <row r="37" spans="1:15" ht="15.75" x14ac:dyDescent="0.25">
      <c r="A37" s="286"/>
      <c r="B37" s="286"/>
      <c r="C37" s="287"/>
      <c r="D37" s="287"/>
      <c r="E37" s="287"/>
      <c r="F37" s="287"/>
      <c r="G37" s="287"/>
      <c r="H37" s="286"/>
      <c r="I37" s="287"/>
      <c r="J37" s="287"/>
      <c r="K37" s="287"/>
      <c r="L37" s="287"/>
      <c r="M37" s="287"/>
      <c r="N37" s="287"/>
      <c r="O37" s="288"/>
    </row>
    <row r="38" spans="1:15" ht="15.75" x14ac:dyDescent="0.25">
      <c r="A38" s="150" t="s">
        <v>77</v>
      </c>
      <c r="B38" s="168"/>
      <c r="C38" s="150"/>
      <c r="D38" s="367" t="s">
        <v>78</v>
      </c>
      <c r="E38" s="367"/>
      <c r="F38" s="367"/>
      <c r="G38" s="278" t="s">
        <v>79</v>
      </c>
      <c r="H38" s="150" t="s">
        <v>8</v>
      </c>
      <c r="I38" s="169" t="s">
        <v>80</v>
      </c>
      <c r="J38" s="169" t="s">
        <v>62</v>
      </c>
      <c r="K38" s="169" t="s">
        <v>63</v>
      </c>
      <c r="L38" s="169" t="s">
        <v>81</v>
      </c>
      <c r="M38" s="169" t="s">
        <v>94</v>
      </c>
      <c r="N38" s="169" t="s">
        <v>95</v>
      </c>
      <c r="O38" s="169" t="s">
        <v>64</v>
      </c>
    </row>
    <row r="39" spans="1:15" ht="15.75" x14ac:dyDescent="0.25">
      <c r="A39" s="368">
        <v>44256</v>
      </c>
      <c r="B39" s="170" t="s">
        <v>87</v>
      </c>
      <c r="C39" s="285" t="s">
        <v>88</v>
      </c>
      <c r="D39" s="285" t="s">
        <v>60</v>
      </c>
      <c r="E39" s="285" t="s">
        <v>61</v>
      </c>
      <c r="F39" s="171" t="s">
        <v>89</v>
      </c>
      <c r="G39" s="347"/>
      <c r="H39" s="347"/>
      <c r="I39" s="347"/>
      <c r="J39" s="347"/>
      <c r="K39" s="347"/>
      <c r="L39" s="347"/>
      <c r="M39" s="347"/>
      <c r="N39" s="347"/>
      <c r="O39" s="348"/>
    </row>
    <row r="40" spans="1:15" ht="15.75" x14ac:dyDescent="0.25">
      <c r="A40" s="368"/>
      <c r="B40" s="369">
        <v>100</v>
      </c>
      <c r="C40" s="349">
        <v>3</v>
      </c>
      <c r="D40" s="349">
        <v>12</v>
      </c>
      <c r="E40" s="349">
        <v>1388</v>
      </c>
      <c r="F40" s="349">
        <v>8</v>
      </c>
      <c r="G40" s="352">
        <v>44256</v>
      </c>
      <c r="H40" s="349">
        <v>0</v>
      </c>
      <c r="I40" s="373">
        <v>0</v>
      </c>
      <c r="J40" s="373">
        <v>0</v>
      </c>
      <c r="K40" s="373">
        <v>0</v>
      </c>
      <c r="L40" s="373">
        <v>1436.5</v>
      </c>
      <c r="M40" s="373">
        <v>8</v>
      </c>
      <c r="N40" s="373">
        <f>L40-M40</f>
        <v>1428.5</v>
      </c>
      <c r="O40" s="280">
        <v>1419</v>
      </c>
    </row>
    <row r="41" spans="1:15" ht="15.75" x14ac:dyDescent="0.25">
      <c r="A41" s="368"/>
      <c r="B41" s="370"/>
      <c r="C41" s="350"/>
      <c r="D41" s="350"/>
      <c r="E41" s="350"/>
      <c r="F41" s="350"/>
      <c r="G41" s="353"/>
      <c r="H41" s="350"/>
      <c r="I41" s="374"/>
      <c r="J41" s="374"/>
      <c r="K41" s="374"/>
      <c r="L41" s="374"/>
      <c r="M41" s="374"/>
      <c r="N41" s="374"/>
      <c r="O41" s="280">
        <v>10</v>
      </c>
    </row>
    <row r="42" spans="1:15" ht="15.75" x14ac:dyDescent="0.25">
      <c r="A42" s="368"/>
      <c r="B42" s="371"/>
      <c r="C42" s="351"/>
      <c r="D42" s="351"/>
      <c r="E42" s="351"/>
      <c r="F42" s="351"/>
      <c r="G42" s="354"/>
      <c r="H42" s="351"/>
      <c r="I42" s="375"/>
      <c r="J42" s="375"/>
      <c r="K42" s="375"/>
      <c r="L42" s="375"/>
      <c r="M42" s="375"/>
      <c r="N42" s="375"/>
      <c r="O42" s="276">
        <f>O40+O41</f>
        <v>1429</v>
      </c>
    </row>
    <row r="43" spans="1:15" ht="15.75" x14ac:dyDescent="0.25">
      <c r="A43" s="368"/>
      <c r="B43" s="284"/>
      <c r="C43" s="151"/>
      <c r="D43" s="372" t="s">
        <v>82</v>
      </c>
      <c r="E43" s="372"/>
      <c r="F43" s="372"/>
      <c r="G43" s="283" t="s">
        <v>83</v>
      </c>
      <c r="H43" s="272"/>
      <c r="I43" s="280"/>
      <c r="J43" s="280"/>
      <c r="K43" s="280"/>
      <c r="L43" s="280"/>
      <c r="M43" s="280"/>
      <c r="N43" s="280"/>
      <c r="O43" s="280"/>
    </row>
    <row r="44" spans="1:15" ht="15.75" x14ac:dyDescent="0.25">
      <c r="A44" s="368"/>
      <c r="B44" s="368"/>
      <c r="C44" s="368"/>
      <c r="D44" s="285" t="s">
        <v>60</v>
      </c>
      <c r="E44" s="285" t="s">
        <v>61</v>
      </c>
      <c r="F44" s="171" t="s">
        <v>89</v>
      </c>
      <c r="G44" s="347"/>
      <c r="H44" s="347"/>
      <c r="I44" s="347"/>
      <c r="J44" s="347"/>
      <c r="K44" s="347"/>
      <c r="L44" s="347"/>
      <c r="M44" s="347"/>
      <c r="N44" s="347"/>
      <c r="O44" s="348"/>
    </row>
    <row r="45" spans="1:15" ht="15.75" x14ac:dyDescent="0.25">
      <c r="A45" s="368"/>
      <c r="B45" s="368"/>
      <c r="C45" s="368"/>
      <c r="D45" s="272">
        <v>1</v>
      </c>
      <c r="E45" s="272">
        <v>299</v>
      </c>
      <c r="F45" s="272">
        <v>5</v>
      </c>
      <c r="G45" s="279" t="s">
        <v>358</v>
      </c>
      <c r="H45" s="272">
        <v>0</v>
      </c>
      <c r="I45" s="280">
        <v>0</v>
      </c>
      <c r="J45" s="280">
        <v>0</v>
      </c>
      <c r="K45" s="280">
        <v>0</v>
      </c>
      <c r="L45" s="280">
        <v>299</v>
      </c>
      <c r="M45" s="280">
        <v>5</v>
      </c>
      <c r="N45" s="280">
        <f>L45-M45</f>
        <v>294</v>
      </c>
      <c r="O45" s="276">
        <v>294</v>
      </c>
    </row>
    <row r="46" spans="1:15" ht="15.75" x14ac:dyDescent="0.25">
      <c r="A46" s="361"/>
      <c r="B46" s="362"/>
      <c r="C46" s="362"/>
      <c r="D46" s="362"/>
      <c r="E46" s="362"/>
      <c r="F46" s="362"/>
      <c r="G46" s="362"/>
      <c r="H46" s="362"/>
      <c r="I46" s="362"/>
      <c r="J46" s="362"/>
      <c r="K46" s="362"/>
      <c r="L46" s="362"/>
      <c r="M46" s="362"/>
      <c r="N46" s="362"/>
      <c r="O46" s="363"/>
    </row>
    <row r="47" spans="1:15" ht="15.75" x14ac:dyDescent="0.25">
      <c r="A47" s="368">
        <v>44257</v>
      </c>
      <c r="B47" s="170" t="s">
        <v>87</v>
      </c>
      <c r="C47" s="285" t="s">
        <v>88</v>
      </c>
      <c r="D47" s="285" t="s">
        <v>60</v>
      </c>
      <c r="E47" s="285" t="s">
        <v>61</v>
      </c>
      <c r="F47" s="171" t="s">
        <v>89</v>
      </c>
      <c r="G47" s="347"/>
      <c r="H47" s="347"/>
      <c r="I47" s="347"/>
      <c r="J47" s="347"/>
      <c r="K47" s="347"/>
      <c r="L47" s="347"/>
      <c r="M47" s="347"/>
      <c r="N47" s="347"/>
      <c r="O47" s="348"/>
    </row>
    <row r="48" spans="1:15" ht="15.75" x14ac:dyDescent="0.25">
      <c r="A48" s="368"/>
      <c r="B48" s="281">
        <v>100</v>
      </c>
      <c r="C48" s="273">
        <v>3</v>
      </c>
      <c r="D48" s="273">
        <v>23</v>
      </c>
      <c r="E48" s="273">
        <v>1377</v>
      </c>
      <c r="F48" s="273">
        <v>8</v>
      </c>
      <c r="G48" s="282">
        <v>44257</v>
      </c>
      <c r="H48" s="273">
        <v>0</v>
      </c>
      <c r="I48" s="274">
        <v>0</v>
      </c>
      <c r="J48" s="274">
        <v>0</v>
      </c>
      <c r="K48" s="274">
        <v>0</v>
      </c>
      <c r="L48" s="274">
        <v>1425.5</v>
      </c>
      <c r="M48" s="274">
        <v>8</v>
      </c>
      <c r="N48" s="274">
        <f>L48-M48</f>
        <v>1417.5</v>
      </c>
      <c r="O48" s="246">
        <v>1418</v>
      </c>
    </row>
    <row r="49" spans="1:15" ht="15.75" x14ac:dyDescent="0.25">
      <c r="A49" s="368"/>
      <c r="B49" s="284"/>
      <c r="C49" s="151"/>
      <c r="D49" s="372" t="s">
        <v>82</v>
      </c>
      <c r="E49" s="372"/>
      <c r="F49" s="372"/>
      <c r="G49" s="283" t="s">
        <v>83</v>
      </c>
      <c r="H49" s="272"/>
      <c r="I49" s="280"/>
      <c r="J49" s="280"/>
      <c r="K49" s="280"/>
      <c r="L49" s="280"/>
      <c r="M49" s="280"/>
      <c r="N49" s="280"/>
      <c r="O49" s="280"/>
    </row>
    <row r="50" spans="1:15" ht="15.75" x14ac:dyDescent="0.25">
      <c r="A50" s="368"/>
      <c r="B50" s="368"/>
      <c r="C50" s="368"/>
      <c r="D50" s="285" t="s">
        <v>60</v>
      </c>
      <c r="E50" s="285" t="s">
        <v>61</v>
      </c>
      <c r="F50" s="171" t="s">
        <v>89</v>
      </c>
      <c r="G50" s="347"/>
      <c r="H50" s="347"/>
      <c r="I50" s="347"/>
      <c r="J50" s="347"/>
      <c r="K50" s="347"/>
      <c r="L50" s="347"/>
      <c r="M50" s="347"/>
      <c r="N50" s="347"/>
      <c r="O50" s="348"/>
    </row>
    <row r="51" spans="1:15" ht="15.75" x14ac:dyDescent="0.25">
      <c r="A51" s="368"/>
      <c r="B51" s="368"/>
      <c r="C51" s="368"/>
      <c r="D51" s="272">
        <v>6</v>
      </c>
      <c r="E51" s="272">
        <v>294</v>
      </c>
      <c r="F51" s="272">
        <v>3</v>
      </c>
      <c r="G51" s="279">
        <v>44258</v>
      </c>
      <c r="H51" s="272">
        <v>0</v>
      </c>
      <c r="I51" s="280">
        <v>0</v>
      </c>
      <c r="J51" s="280">
        <v>0</v>
      </c>
      <c r="K51" s="280">
        <v>0</v>
      </c>
      <c r="L51" s="280">
        <v>294</v>
      </c>
      <c r="M51" s="280">
        <v>3</v>
      </c>
      <c r="N51" s="182">
        <f>L51-M51</f>
        <v>291</v>
      </c>
      <c r="O51" s="276">
        <v>291</v>
      </c>
    </row>
    <row r="52" spans="1:15" ht="15.75" x14ac:dyDescent="0.25">
      <c r="A52" s="347"/>
      <c r="B52" s="347"/>
      <c r="C52" s="347"/>
      <c r="D52" s="347"/>
      <c r="E52" s="347"/>
      <c r="F52" s="347"/>
      <c r="G52" s="347"/>
      <c r="H52" s="347"/>
      <c r="I52" s="347"/>
      <c r="J52" s="347"/>
      <c r="K52" s="347"/>
      <c r="L52" s="347"/>
      <c r="M52" s="347"/>
      <c r="N52" s="347"/>
      <c r="O52" s="348"/>
    </row>
    <row r="53" spans="1:15" ht="15.75" x14ac:dyDescent="0.25">
      <c r="A53" s="150" t="s">
        <v>77</v>
      </c>
      <c r="B53" s="168"/>
      <c r="C53" s="150"/>
      <c r="D53" s="367" t="s">
        <v>78</v>
      </c>
      <c r="E53" s="367"/>
      <c r="F53" s="367"/>
      <c r="G53" s="181" t="s">
        <v>79</v>
      </c>
      <c r="H53" s="169" t="s">
        <v>8</v>
      </c>
      <c r="I53" s="169" t="s">
        <v>80</v>
      </c>
      <c r="J53" s="169" t="s">
        <v>62</v>
      </c>
      <c r="K53" s="169" t="s">
        <v>63</v>
      </c>
      <c r="L53" s="169" t="s">
        <v>81</v>
      </c>
      <c r="M53" s="169" t="s">
        <v>94</v>
      </c>
      <c r="N53" s="169" t="s">
        <v>95</v>
      </c>
      <c r="O53" s="169" t="s">
        <v>64</v>
      </c>
    </row>
    <row r="54" spans="1:15" ht="15.75" x14ac:dyDescent="0.25">
      <c r="A54" s="368" t="s">
        <v>359</v>
      </c>
      <c r="B54" s="170" t="s">
        <v>87</v>
      </c>
      <c r="C54" s="285" t="s">
        <v>88</v>
      </c>
      <c r="D54" s="285" t="s">
        <v>60</v>
      </c>
      <c r="E54" s="285" t="s">
        <v>61</v>
      </c>
      <c r="F54" s="171" t="s">
        <v>89</v>
      </c>
      <c r="G54" s="348"/>
      <c r="H54" s="348"/>
      <c r="I54" s="348"/>
      <c r="J54" s="348"/>
      <c r="K54" s="348"/>
      <c r="L54" s="348"/>
      <c r="M54" s="348"/>
      <c r="N54" s="348"/>
      <c r="O54" s="348"/>
    </row>
    <row r="55" spans="1:15" ht="15.75" x14ac:dyDescent="0.25">
      <c r="A55" s="368"/>
      <c r="B55" s="284">
        <v>100</v>
      </c>
      <c r="C55" s="272">
        <v>3</v>
      </c>
      <c r="D55" s="272">
        <v>18</v>
      </c>
      <c r="E55" s="272">
        <v>1382</v>
      </c>
      <c r="F55" s="272">
        <v>5</v>
      </c>
      <c r="G55" s="279">
        <v>44258</v>
      </c>
      <c r="H55" s="272">
        <v>0</v>
      </c>
      <c r="I55" s="280">
        <v>0</v>
      </c>
      <c r="J55" s="280">
        <v>0</v>
      </c>
      <c r="K55" s="280">
        <v>0</v>
      </c>
      <c r="L55" s="280">
        <v>1430.5</v>
      </c>
      <c r="M55" s="274">
        <v>5</v>
      </c>
      <c r="N55" s="274">
        <f>L55-M55</f>
        <v>1425.5</v>
      </c>
      <c r="O55" s="276">
        <v>1426</v>
      </c>
    </row>
    <row r="56" spans="1:15" ht="15.75" x14ac:dyDescent="0.25">
      <c r="A56" s="368"/>
      <c r="B56" s="284"/>
      <c r="C56" s="151"/>
      <c r="D56" s="372" t="s">
        <v>82</v>
      </c>
      <c r="E56" s="372"/>
      <c r="F56" s="372"/>
      <c r="G56" s="283" t="s">
        <v>83</v>
      </c>
      <c r="H56" s="272"/>
      <c r="I56" s="280"/>
      <c r="J56" s="280"/>
      <c r="K56" s="280"/>
      <c r="L56" s="280"/>
      <c r="M56" s="280"/>
      <c r="N56" s="280"/>
      <c r="O56" s="280"/>
    </row>
    <row r="57" spans="1:15" ht="15.75" x14ac:dyDescent="0.25">
      <c r="A57" s="368"/>
      <c r="B57" s="368"/>
      <c r="C57" s="368"/>
      <c r="D57" s="285" t="s">
        <v>60</v>
      </c>
      <c r="E57" s="285" t="s">
        <v>61</v>
      </c>
      <c r="F57" s="171" t="s">
        <v>89</v>
      </c>
      <c r="G57" s="347"/>
      <c r="H57" s="347"/>
      <c r="I57" s="347"/>
      <c r="J57" s="347"/>
      <c r="K57" s="347"/>
      <c r="L57" s="347"/>
      <c r="M57" s="347"/>
      <c r="N57" s="347"/>
      <c r="O57" s="348"/>
    </row>
    <row r="58" spans="1:15" ht="15.75" x14ac:dyDescent="0.25">
      <c r="A58" s="368"/>
      <c r="B58" s="368"/>
      <c r="C58" s="368"/>
      <c r="D58" s="272">
        <v>10</v>
      </c>
      <c r="E58" s="272">
        <v>290</v>
      </c>
      <c r="F58" s="272">
        <v>5</v>
      </c>
      <c r="G58" s="279">
        <v>44259</v>
      </c>
      <c r="H58" s="272">
        <v>0</v>
      </c>
      <c r="I58" s="280">
        <v>0</v>
      </c>
      <c r="J58" s="280">
        <v>0</v>
      </c>
      <c r="K58" s="280">
        <v>0</v>
      </c>
      <c r="L58" s="280">
        <v>290</v>
      </c>
      <c r="M58" s="280">
        <v>5</v>
      </c>
      <c r="N58" s="182">
        <f>L58-M58</f>
        <v>285</v>
      </c>
      <c r="O58" s="276">
        <v>285</v>
      </c>
    </row>
    <row r="59" spans="1:15" ht="15.75" x14ac:dyDescent="0.25">
      <c r="A59" s="347" t="s">
        <v>104</v>
      </c>
      <c r="B59" s="347"/>
      <c r="C59" s="347"/>
      <c r="D59" s="347"/>
      <c r="E59" s="347"/>
      <c r="F59" s="347"/>
      <c r="G59" s="347"/>
      <c r="H59" s="347"/>
      <c r="I59" s="347"/>
      <c r="J59" s="347"/>
      <c r="K59" s="347"/>
      <c r="L59" s="347"/>
      <c r="M59" s="347"/>
      <c r="N59" s="347"/>
      <c r="O59" s="348"/>
    </row>
    <row r="60" spans="1:15" ht="15.75" x14ac:dyDescent="0.25">
      <c r="A60" s="150" t="s">
        <v>77</v>
      </c>
      <c r="B60" s="168"/>
      <c r="C60" s="150"/>
      <c r="D60" s="367" t="s">
        <v>78</v>
      </c>
      <c r="E60" s="367"/>
      <c r="F60" s="367"/>
      <c r="G60" s="278" t="s">
        <v>79</v>
      </c>
      <c r="H60" s="150" t="s">
        <v>8</v>
      </c>
      <c r="I60" s="169" t="s">
        <v>80</v>
      </c>
      <c r="J60" s="169" t="s">
        <v>62</v>
      </c>
      <c r="K60" s="169" t="s">
        <v>63</v>
      </c>
      <c r="L60" s="169" t="s">
        <v>81</v>
      </c>
      <c r="M60" s="169" t="s">
        <v>94</v>
      </c>
      <c r="N60" s="169" t="s">
        <v>95</v>
      </c>
      <c r="O60" s="169" t="s">
        <v>64</v>
      </c>
    </row>
    <row r="61" spans="1:15" ht="15.75" x14ac:dyDescent="0.25">
      <c r="A61" s="368">
        <v>44259</v>
      </c>
      <c r="B61" s="170" t="s">
        <v>87</v>
      </c>
      <c r="C61" s="285" t="s">
        <v>88</v>
      </c>
      <c r="D61" s="285" t="s">
        <v>60</v>
      </c>
      <c r="E61" s="285" t="s">
        <v>61</v>
      </c>
      <c r="F61" s="171" t="s">
        <v>89</v>
      </c>
      <c r="G61" s="347"/>
      <c r="H61" s="347"/>
      <c r="I61" s="347"/>
      <c r="J61" s="347"/>
      <c r="K61" s="347"/>
      <c r="L61" s="347"/>
      <c r="M61" s="347"/>
      <c r="N61" s="347"/>
      <c r="O61" s="348"/>
    </row>
    <row r="62" spans="1:15" ht="15.75" x14ac:dyDescent="0.25">
      <c r="A62" s="368"/>
      <c r="B62" s="369">
        <v>100</v>
      </c>
      <c r="C62" s="349">
        <v>3</v>
      </c>
      <c r="D62" s="349">
        <v>24</v>
      </c>
      <c r="E62" s="349">
        <v>1376</v>
      </c>
      <c r="F62" s="349">
        <v>10</v>
      </c>
      <c r="G62" s="349" t="s">
        <v>360</v>
      </c>
      <c r="H62" s="349">
        <v>0</v>
      </c>
      <c r="I62" s="373">
        <v>0</v>
      </c>
      <c r="J62" s="373">
        <v>0</v>
      </c>
      <c r="K62" s="373">
        <v>0</v>
      </c>
      <c r="L62" s="373">
        <v>1424.5</v>
      </c>
      <c r="M62" s="373">
        <v>10</v>
      </c>
      <c r="N62" s="373">
        <f>L62-M62</f>
        <v>1414.5</v>
      </c>
      <c r="O62" s="280">
        <v>1316</v>
      </c>
    </row>
    <row r="63" spans="1:15" ht="15.75" x14ac:dyDescent="0.25">
      <c r="A63" s="368"/>
      <c r="B63" s="370"/>
      <c r="C63" s="350"/>
      <c r="D63" s="350"/>
      <c r="E63" s="350"/>
      <c r="F63" s="350"/>
      <c r="G63" s="350"/>
      <c r="H63" s="350"/>
      <c r="I63" s="374"/>
      <c r="J63" s="374"/>
      <c r="K63" s="374"/>
      <c r="L63" s="374"/>
      <c r="M63" s="374"/>
      <c r="N63" s="374"/>
      <c r="O63" s="280">
        <v>99</v>
      </c>
    </row>
    <row r="64" spans="1:15" ht="15.75" x14ac:dyDescent="0.25">
      <c r="A64" s="368"/>
      <c r="B64" s="371"/>
      <c r="C64" s="351"/>
      <c r="D64" s="351"/>
      <c r="E64" s="351"/>
      <c r="F64" s="351"/>
      <c r="G64" s="351"/>
      <c r="H64" s="351"/>
      <c r="I64" s="375"/>
      <c r="J64" s="375"/>
      <c r="K64" s="375"/>
      <c r="L64" s="375"/>
      <c r="M64" s="375"/>
      <c r="N64" s="375"/>
      <c r="O64" s="276">
        <f>O62+O63</f>
        <v>1415</v>
      </c>
    </row>
    <row r="65" spans="1:15" ht="15.75" x14ac:dyDescent="0.25">
      <c r="A65" s="368"/>
      <c r="B65" s="284"/>
      <c r="C65" s="151"/>
      <c r="D65" s="372" t="s">
        <v>82</v>
      </c>
      <c r="E65" s="372"/>
      <c r="F65" s="372"/>
      <c r="G65" s="283" t="s">
        <v>83</v>
      </c>
      <c r="H65" s="272"/>
      <c r="I65" s="280"/>
      <c r="J65" s="280"/>
      <c r="K65" s="280"/>
      <c r="L65" s="280"/>
      <c r="M65" s="280"/>
      <c r="N65" s="280"/>
      <c r="O65" s="280"/>
    </row>
    <row r="66" spans="1:15" ht="15.75" x14ac:dyDescent="0.25">
      <c r="A66" s="368"/>
      <c r="B66" s="368"/>
      <c r="C66" s="368"/>
      <c r="D66" s="285" t="s">
        <v>60</v>
      </c>
      <c r="E66" s="285" t="s">
        <v>61</v>
      </c>
      <c r="F66" s="171" t="s">
        <v>89</v>
      </c>
      <c r="G66" s="347"/>
      <c r="H66" s="347"/>
      <c r="I66" s="347"/>
      <c r="J66" s="347"/>
      <c r="K66" s="347"/>
      <c r="L66" s="347"/>
      <c r="M66" s="347"/>
      <c r="N66" s="347"/>
      <c r="O66" s="348"/>
    </row>
    <row r="67" spans="1:15" ht="15.75" x14ac:dyDescent="0.25">
      <c r="A67" s="368"/>
      <c r="B67" s="368"/>
      <c r="C67" s="368"/>
      <c r="D67" s="273">
        <v>3</v>
      </c>
      <c r="E67" s="273">
        <v>297</v>
      </c>
      <c r="F67" s="273">
        <v>7</v>
      </c>
      <c r="G67" s="282">
        <v>44260</v>
      </c>
      <c r="H67" s="273">
        <v>0</v>
      </c>
      <c r="I67" s="274">
        <v>0</v>
      </c>
      <c r="J67" s="274">
        <v>0</v>
      </c>
      <c r="K67" s="274">
        <v>0</v>
      </c>
      <c r="L67" s="274">
        <v>297</v>
      </c>
      <c r="M67" s="274">
        <v>7</v>
      </c>
      <c r="N67" s="274">
        <f>L67-M67</f>
        <v>290</v>
      </c>
      <c r="O67" s="276">
        <v>290</v>
      </c>
    </row>
    <row r="68" spans="1:15" ht="15.75" x14ac:dyDescent="0.25">
      <c r="A68" s="347"/>
      <c r="B68" s="347"/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8"/>
    </row>
    <row r="69" spans="1:15" ht="15.75" x14ac:dyDescent="0.25">
      <c r="A69" s="150" t="s">
        <v>77</v>
      </c>
      <c r="B69" s="168"/>
      <c r="C69" s="150"/>
      <c r="D69" s="367" t="s">
        <v>78</v>
      </c>
      <c r="E69" s="367"/>
      <c r="F69" s="367"/>
      <c r="G69" s="278" t="s">
        <v>79</v>
      </c>
      <c r="H69" s="150" t="s">
        <v>8</v>
      </c>
      <c r="I69" s="169" t="s">
        <v>80</v>
      </c>
      <c r="J69" s="169" t="s">
        <v>62</v>
      </c>
      <c r="K69" s="169" t="s">
        <v>63</v>
      </c>
      <c r="L69" s="169" t="s">
        <v>81</v>
      </c>
      <c r="M69" s="169" t="s">
        <v>94</v>
      </c>
      <c r="N69" s="169" t="s">
        <v>95</v>
      </c>
      <c r="O69" s="169" t="s">
        <v>64</v>
      </c>
    </row>
    <row r="70" spans="1:15" ht="15.75" x14ac:dyDescent="0.25">
      <c r="A70" s="368">
        <v>44260</v>
      </c>
      <c r="B70" s="170" t="s">
        <v>87</v>
      </c>
      <c r="C70" s="285" t="s">
        <v>88</v>
      </c>
      <c r="D70" s="285" t="s">
        <v>60</v>
      </c>
      <c r="E70" s="285" t="s">
        <v>61</v>
      </c>
      <c r="F70" s="171" t="s">
        <v>89</v>
      </c>
      <c r="G70" s="347"/>
      <c r="H70" s="347"/>
      <c r="I70" s="347"/>
      <c r="J70" s="347"/>
      <c r="K70" s="347"/>
      <c r="L70" s="347"/>
      <c r="M70" s="347"/>
      <c r="N70" s="347"/>
      <c r="O70" s="348"/>
    </row>
    <row r="71" spans="1:15" ht="15.75" x14ac:dyDescent="0.25">
      <c r="A71" s="368"/>
      <c r="B71" s="369">
        <v>100</v>
      </c>
      <c r="C71" s="349">
        <v>4</v>
      </c>
      <c r="D71" s="349">
        <v>12</v>
      </c>
      <c r="E71" s="349">
        <v>1388</v>
      </c>
      <c r="F71" s="349">
        <v>11</v>
      </c>
      <c r="G71" s="352">
        <v>44260</v>
      </c>
      <c r="H71" s="349">
        <v>0</v>
      </c>
      <c r="I71" s="373">
        <v>0</v>
      </c>
      <c r="J71" s="373">
        <v>0</v>
      </c>
      <c r="K71" s="373">
        <v>0</v>
      </c>
      <c r="L71" s="373">
        <v>1436</v>
      </c>
      <c r="M71" s="373">
        <v>11</v>
      </c>
      <c r="N71" s="373">
        <f>L71-M71</f>
        <v>1425</v>
      </c>
      <c r="O71" s="280">
        <v>1405</v>
      </c>
    </row>
    <row r="72" spans="1:15" ht="15.75" x14ac:dyDescent="0.25">
      <c r="A72" s="368"/>
      <c r="B72" s="370"/>
      <c r="C72" s="350"/>
      <c r="D72" s="350"/>
      <c r="E72" s="350"/>
      <c r="F72" s="350"/>
      <c r="G72" s="353"/>
      <c r="H72" s="350"/>
      <c r="I72" s="374"/>
      <c r="J72" s="374"/>
      <c r="K72" s="374"/>
      <c r="L72" s="374"/>
      <c r="M72" s="374"/>
      <c r="N72" s="374"/>
      <c r="O72" s="280">
        <v>20</v>
      </c>
    </row>
    <row r="73" spans="1:15" ht="15.75" x14ac:dyDescent="0.25">
      <c r="A73" s="368"/>
      <c r="B73" s="371"/>
      <c r="C73" s="351"/>
      <c r="D73" s="351"/>
      <c r="E73" s="351"/>
      <c r="F73" s="351"/>
      <c r="G73" s="354"/>
      <c r="H73" s="351"/>
      <c r="I73" s="375"/>
      <c r="J73" s="375"/>
      <c r="K73" s="375"/>
      <c r="L73" s="375"/>
      <c r="M73" s="375"/>
      <c r="N73" s="375"/>
      <c r="O73" s="276">
        <f>O71+O72</f>
        <v>1425</v>
      </c>
    </row>
    <row r="74" spans="1:15" ht="15.75" x14ac:dyDescent="0.25">
      <c r="A74" s="368"/>
      <c r="B74" s="284"/>
      <c r="C74" s="151"/>
      <c r="D74" s="372" t="s">
        <v>82</v>
      </c>
      <c r="E74" s="372"/>
      <c r="F74" s="372"/>
      <c r="G74" s="283" t="s">
        <v>83</v>
      </c>
      <c r="H74" s="272"/>
      <c r="I74" s="280"/>
      <c r="J74" s="280"/>
      <c r="K74" s="280"/>
      <c r="L74" s="280"/>
      <c r="M74" s="280"/>
      <c r="N74" s="280"/>
      <c r="O74" s="280"/>
    </row>
    <row r="75" spans="1:15" ht="15.75" x14ac:dyDescent="0.25">
      <c r="A75" s="368"/>
      <c r="B75" s="368"/>
      <c r="C75" s="368"/>
      <c r="D75" s="285" t="s">
        <v>60</v>
      </c>
      <c r="E75" s="285" t="s">
        <v>61</v>
      </c>
      <c r="F75" s="171" t="s">
        <v>89</v>
      </c>
      <c r="G75" s="347"/>
      <c r="H75" s="347"/>
      <c r="I75" s="347"/>
      <c r="J75" s="347"/>
      <c r="K75" s="347"/>
      <c r="L75" s="347"/>
      <c r="M75" s="347"/>
      <c r="N75" s="347"/>
      <c r="O75" s="348"/>
    </row>
    <row r="76" spans="1:15" ht="15.75" x14ac:dyDescent="0.25">
      <c r="A76" s="368"/>
      <c r="B76" s="368"/>
      <c r="C76" s="368"/>
      <c r="D76" s="272">
        <v>14</v>
      </c>
      <c r="E76" s="272">
        <v>286</v>
      </c>
      <c r="F76" s="272">
        <v>6</v>
      </c>
      <c r="G76" s="279">
        <v>44263</v>
      </c>
      <c r="H76" s="272">
        <v>0</v>
      </c>
      <c r="I76" s="280">
        <v>0</v>
      </c>
      <c r="J76" s="280">
        <v>0</v>
      </c>
      <c r="K76" s="280">
        <v>0</v>
      </c>
      <c r="L76" s="280">
        <v>286</v>
      </c>
      <c r="M76" s="274">
        <v>6</v>
      </c>
      <c r="N76" s="274">
        <f>L76-M76</f>
        <v>280</v>
      </c>
      <c r="O76" s="276">
        <v>280</v>
      </c>
    </row>
    <row r="77" spans="1:15" ht="15.75" x14ac:dyDescent="0.25">
      <c r="A77" s="347">
        <v>280</v>
      </c>
      <c r="B77" s="347"/>
      <c r="C77" s="347"/>
      <c r="D77" s="347"/>
      <c r="E77" s="347"/>
      <c r="F77" s="347"/>
      <c r="G77" s="347"/>
      <c r="H77" s="347"/>
      <c r="I77" s="347"/>
      <c r="J77" s="347"/>
      <c r="K77" s="347"/>
      <c r="L77" s="347"/>
      <c r="M77" s="347"/>
      <c r="N77" s="347"/>
      <c r="O77" s="348"/>
    </row>
    <row r="78" spans="1:15" ht="15.75" x14ac:dyDescent="0.25">
      <c r="A78" s="150" t="s">
        <v>77</v>
      </c>
      <c r="B78" s="168"/>
      <c r="C78" s="150"/>
      <c r="D78" s="367" t="s">
        <v>78</v>
      </c>
      <c r="E78" s="367"/>
      <c r="F78" s="367"/>
      <c r="G78" s="278" t="s">
        <v>79</v>
      </c>
      <c r="H78" s="150" t="s">
        <v>8</v>
      </c>
      <c r="I78" s="169" t="s">
        <v>80</v>
      </c>
      <c r="J78" s="169" t="s">
        <v>62</v>
      </c>
      <c r="K78" s="169" t="s">
        <v>63</v>
      </c>
      <c r="L78" s="169" t="s">
        <v>81</v>
      </c>
      <c r="M78" s="169" t="s">
        <v>94</v>
      </c>
      <c r="N78" s="169" t="s">
        <v>95</v>
      </c>
      <c r="O78" s="169" t="s">
        <v>64</v>
      </c>
    </row>
    <row r="79" spans="1:15" ht="15.75" x14ac:dyDescent="0.25">
      <c r="A79" s="368">
        <v>44261</v>
      </c>
      <c r="B79" s="170" t="s">
        <v>87</v>
      </c>
      <c r="C79" s="285" t="s">
        <v>88</v>
      </c>
      <c r="D79" s="285" t="s">
        <v>60</v>
      </c>
      <c r="E79" s="285" t="s">
        <v>61</v>
      </c>
      <c r="F79" s="171" t="s">
        <v>89</v>
      </c>
      <c r="G79" s="347"/>
      <c r="H79" s="347"/>
      <c r="I79" s="347"/>
      <c r="J79" s="347"/>
      <c r="K79" s="347"/>
      <c r="L79" s="347"/>
      <c r="M79" s="347"/>
      <c r="N79" s="347"/>
      <c r="O79" s="348"/>
    </row>
    <row r="80" spans="1:15" ht="15.75" x14ac:dyDescent="0.25">
      <c r="A80" s="368"/>
      <c r="B80" s="369">
        <v>89</v>
      </c>
      <c r="C80" s="349">
        <v>4</v>
      </c>
      <c r="D80" s="349">
        <v>10</v>
      </c>
      <c r="E80" s="349">
        <v>1101</v>
      </c>
      <c r="F80" s="349">
        <v>9</v>
      </c>
      <c r="G80" s="352">
        <v>44263</v>
      </c>
      <c r="H80" s="349">
        <v>0</v>
      </c>
      <c r="I80" s="373">
        <v>0</v>
      </c>
      <c r="J80" s="373">
        <v>0</v>
      </c>
      <c r="K80" s="373">
        <v>0</v>
      </c>
      <c r="L80" s="373">
        <v>1143.5</v>
      </c>
      <c r="M80" s="373">
        <v>9</v>
      </c>
      <c r="N80" s="373">
        <v>1134.5</v>
      </c>
      <c r="O80" s="280">
        <v>1036</v>
      </c>
    </row>
    <row r="81" spans="1:15" ht="15.75" x14ac:dyDescent="0.25">
      <c r="A81" s="368"/>
      <c r="B81" s="370"/>
      <c r="C81" s="350"/>
      <c r="D81" s="350"/>
      <c r="E81" s="350"/>
      <c r="F81" s="350"/>
      <c r="G81" s="350"/>
      <c r="H81" s="350"/>
      <c r="I81" s="374"/>
      <c r="J81" s="374"/>
      <c r="K81" s="374"/>
      <c r="L81" s="374"/>
      <c r="M81" s="374"/>
      <c r="N81" s="374"/>
      <c r="O81" s="280">
        <v>100</v>
      </c>
    </row>
    <row r="82" spans="1:15" ht="15.75" x14ac:dyDescent="0.25">
      <c r="A82" s="368"/>
      <c r="B82" s="371"/>
      <c r="C82" s="351"/>
      <c r="D82" s="351"/>
      <c r="E82" s="351"/>
      <c r="F82" s="351"/>
      <c r="G82" s="351"/>
      <c r="H82" s="351"/>
      <c r="I82" s="375"/>
      <c r="J82" s="375"/>
      <c r="K82" s="375"/>
      <c r="L82" s="375"/>
      <c r="M82" s="375"/>
      <c r="N82" s="375"/>
      <c r="O82" s="276">
        <f>O80+O81</f>
        <v>1136</v>
      </c>
    </row>
    <row r="83" spans="1:15" ht="15.75" x14ac:dyDescent="0.25">
      <c r="A83" s="368"/>
      <c r="B83" s="284"/>
      <c r="C83" s="151"/>
      <c r="D83" s="372" t="s">
        <v>82</v>
      </c>
      <c r="E83" s="372"/>
      <c r="F83" s="372"/>
      <c r="G83" s="283" t="s">
        <v>83</v>
      </c>
      <c r="H83" s="272"/>
      <c r="I83" s="280"/>
      <c r="J83" s="280"/>
      <c r="K83" s="280"/>
      <c r="L83" s="280"/>
      <c r="M83" s="280"/>
      <c r="N83" s="280"/>
      <c r="O83" s="280"/>
    </row>
    <row r="84" spans="1:15" ht="15.75" x14ac:dyDescent="0.25">
      <c r="A84" s="368"/>
      <c r="B84" s="368"/>
      <c r="C84" s="368"/>
      <c r="D84" s="285" t="s">
        <v>60</v>
      </c>
      <c r="E84" s="285" t="s">
        <v>61</v>
      </c>
      <c r="F84" s="171" t="s">
        <v>89</v>
      </c>
      <c r="G84" s="347"/>
      <c r="H84" s="347"/>
      <c r="I84" s="347"/>
      <c r="J84" s="347"/>
      <c r="K84" s="347"/>
      <c r="L84" s="347"/>
      <c r="M84" s="347"/>
      <c r="N84" s="347"/>
      <c r="O84" s="348"/>
    </row>
    <row r="85" spans="1:15" ht="15.75" x14ac:dyDescent="0.25">
      <c r="A85" s="368"/>
      <c r="B85" s="368"/>
      <c r="C85" s="368"/>
      <c r="D85" s="349">
        <v>6</v>
      </c>
      <c r="E85" s="349">
        <v>294</v>
      </c>
      <c r="F85" s="349">
        <v>1</v>
      </c>
      <c r="G85" s="352">
        <v>44263</v>
      </c>
      <c r="H85" s="349">
        <v>0</v>
      </c>
      <c r="I85" s="373">
        <v>0</v>
      </c>
      <c r="J85" s="373">
        <v>0</v>
      </c>
      <c r="K85" s="373">
        <v>0</v>
      </c>
      <c r="L85" s="373">
        <v>294</v>
      </c>
      <c r="M85" s="373">
        <v>1</v>
      </c>
      <c r="N85" s="373">
        <f>L85-M85</f>
        <v>293</v>
      </c>
      <c r="O85" s="280">
        <v>213</v>
      </c>
    </row>
    <row r="86" spans="1:15" ht="15.75" x14ac:dyDescent="0.25">
      <c r="A86" s="368"/>
      <c r="B86" s="368"/>
      <c r="C86" s="368"/>
      <c r="D86" s="350"/>
      <c r="E86" s="350"/>
      <c r="F86" s="350"/>
      <c r="G86" s="350"/>
      <c r="H86" s="350"/>
      <c r="I86" s="374"/>
      <c r="J86" s="374"/>
      <c r="K86" s="374"/>
      <c r="L86" s="374"/>
      <c r="M86" s="374"/>
      <c r="N86" s="374"/>
      <c r="O86" s="280">
        <v>80</v>
      </c>
    </row>
    <row r="87" spans="1:15" ht="15.75" x14ac:dyDescent="0.25">
      <c r="A87" s="368"/>
      <c r="B87" s="368"/>
      <c r="C87" s="368"/>
      <c r="D87" s="351"/>
      <c r="E87" s="351"/>
      <c r="F87" s="351"/>
      <c r="G87" s="351"/>
      <c r="H87" s="351"/>
      <c r="I87" s="375"/>
      <c r="J87" s="375"/>
      <c r="K87" s="375"/>
      <c r="L87" s="375"/>
      <c r="M87" s="375"/>
      <c r="N87" s="375"/>
      <c r="O87" s="276">
        <f>O85+O86</f>
        <v>293</v>
      </c>
    </row>
    <row r="88" spans="1:15" ht="15.75" x14ac:dyDescent="0.25">
      <c r="A88" s="347"/>
      <c r="B88" s="347"/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8"/>
    </row>
    <row r="89" spans="1:15" ht="15.75" x14ac:dyDescent="0.25">
      <c r="A89" s="150" t="s">
        <v>77</v>
      </c>
      <c r="B89" s="168"/>
      <c r="C89" s="150"/>
      <c r="D89" s="367" t="s">
        <v>78</v>
      </c>
      <c r="E89" s="367"/>
      <c r="F89" s="367"/>
      <c r="G89" s="278" t="s">
        <v>79</v>
      </c>
      <c r="H89" s="150" t="s">
        <v>8</v>
      </c>
      <c r="I89" s="169" t="s">
        <v>80</v>
      </c>
      <c r="J89" s="169" t="s">
        <v>62</v>
      </c>
      <c r="K89" s="169" t="s">
        <v>63</v>
      </c>
      <c r="L89" s="169" t="s">
        <v>81</v>
      </c>
      <c r="M89" s="169" t="s">
        <v>94</v>
      </c>
      <c r="N89" s="169" t="s">
        <v>95</v>
      </c>
      <c r="O89" s="169" t="s">
        <v>64</v>
      </c>
    </row>
    <row r="90" spans="1:15" ht="15.75" x14ac:dyDescent="0.25">
      <c r="A90" s="368">
        <v>44262</v>
      </c>
      <c r="B90" s="170" t="s">
        <v>87</v>
      </c>
      <c r="C90" s="285" t="s">
        <v>88</v>
      </c>
      <c r="D90" s="285" t="s">
        <v>60</v>
      </c>
      <c r="E90" s="285" t="s">
        <v>61</v>
      </c>
      <c r="F90" s="171" t="s">
        <v>89</v>
      </c>
      <c r="G90" s="347"/>
      <c r="H90" s="347"/>
      <c r="I90" s="347"/>
      <c r="J90" s="347"/>
      <c r="K90" s="347"/>
      <c r="L90" s="347"/>
      <c r="M90" s="347"/>
      <c r="N90" s="347"/>
      <c r="O90" s="348"/>
    </row>
    <row r="91" spans="1:15" ht="15.75" x14ac:dyDescent="0.25">
      <c r="A91" s="368"/>
      <c r="B91" s="284">
        <v>58</v>
      </c>
      <c r="C91" s="272">
        <v>4</v>
      </c>
      <c r="D91" s="272">
        <v>10</v>
      </c>
      <c r="E91" s="272">
        <v>699</v>
      </c>
      <c r="F91" s="272">
        <v>5</v>
      </c>
      <c r="G91" s="279">
        <v>44263</v>
      </c>
      <c r="H91" s="272">
        <v>0</v>
      </c>
      <c r="I91" s="280">
        <v>0</v>
      </c>
      <c r="J91" s="280">
        <v>0</v>
      </c>
      <c r="K91" s="280">
        <v>0</v>
      </c>
      <c r="L91" s="280">
        <v>728</v>
      </c>
      <c r="M91" s="274">
        <v>5</v>
      </c>
      <c r="N91" s="274">
        <f>L91-M91</f>
        <v>723</v>
      </c>
      <c r="O91" s="276">
        <v>724</v>
      </c>
    </row>
    <row r="92" spans="1:15" ht="15.75" x14ac:dyDescent="0.25">
      <c r="A92" s="368"/>
      <c r="B92" s="284"/>
      <c r="C92" s="151"/>
      <c r="D92" s="372" t="s">
        <v>82</v>
      </c>
      <c r="E92" s="372"/>
      <c r="F92" s="372"/>
      <c r="G92" s="283" t="s">
        <v>83</v>
      </c>
      <c r="H92" s="272"/>
      <c r="I92" s="280"/>
      <c r="J92" s="280"/>
      <c r="K92" s="280"/>
      <c r="L92" s="280"/>
      <c r="M92" s="280"/>
      <c r="N92" s="280"/>
      <c r="O92" s="280"/>
    </row>
    <row r="93" spans="1:15" ht="15.75" x14ac:dyDescent="0.25">
      <c r="A93" s="368"/>
      <c r="B93" s="368"/>
      <c r="C93" s="368"/>
      <c r="D93" s="285" t="s">
        <v>60</v>
      </c>
      <c r="E93" s="285" t="s">
        <v>61</v>
      </c>
      <c r="F93" s="171" t="s">
        <v>89</v>
      </c>
      <c r="G93" s="347"/>
      <c r="H93" s="347"/>
      <c r="I93" s="347"/>
      <c r="J93" s="347"/>
      <c r="K93" s="347"/>
      <c r="L93" s="347"/>
      <c r="M93" s="347"/>
      <c r="N93" s="347"/>
      <c r="O93" s="348"/>
    </row>
    <row r="94" spans="1:15" ht="15.75" x14ac:dyDescent="0.25">
      <c r="A94" s="368"/>
      <c r="B94" s="368"/>
      <c r="C94" s="368"/>
      <c r="D94" s="272">
        <v>2</v>
      </c>
      <c r="E94" s="272">
        <v>151</v>
      </c>
      <c r="F94" s="272">
        <v>2</v>
      </c>
      <c r="G94" s="279">
        <v>44263</v>
      </c>
      <c r="H94" s="272">
        <v>0</v>
      </c>
      <c r="I94" s="280">
        <v>0</v>
      </c>
      <c r="J94" s="280">
        <v>0</v>
      </c>
      <c r="K94" s="280">
        <v>0</v>
      </c>
      <c r="L94" s="280">
        <v>151</v>
      </c>
      <c r="M94" s="280">
        <v>2</v>
      </c>
      <c r="N94" s="182">
        <f>L94-M94</f>
        <v>149</v>
      </c>
      <c r="O94" s="276">
        <v>149</v>
      </c>
    </row>
    <row r="95" spans="1:15" ht="15.75" x14ac:dyDescent="0.25">
      <c r="A95" s="376" t="s">
        <v>361</v>
      </c>
      <c r="B95" s="376"/>
      <c r="C95" s="376"/>
      <c r="D95" s="376"/>
      <c r="E95" s="376"/>
      <c r="F95" s="376"/>
      <c r="G95" s="376"/>
      <c r="H95" s="356" t="s">
        <v>5</v>
      </c>
      <c r="I95" s="356"/>
      <c r="J95" s="356"/>
      <c r="K95" s="356"/>
      <c r="L95" s="276">
        <f>L40+L45+L48+L51+L55+L58+L62+L67+L71+L76+L80+L85+L91+L94</f>
        <v>10935.5</v>
      </c>
      <c r="M95" s="276">
        <f>M40+M45+M48+M51+M55+M58+M64+M67+M71+M76+M80+M85+M91+M94</f>
        <v>75</v>
      </c>
      <c r="N95" s="276">
        <f>N40+N45+N48+N51+N55+N58+N62+N67+N71+N76+N80+N85+N91+N94</f>
        <v>10850.5</v>
      </c>
      <c r="O95" s="155">
        <f>O42+O45+O48+O51+O55+O58+O64+O67+O73+O76+O82+O87+O91+O94</f>
        <v>10855</v>
      </c>
    </row>
    <row r="96" spans="1:15" ht="15.75" x14ac:dyDescent="0.25">
      <c r="A96" s="275"/>
      <c r="B96" s="275"/>
      <c r="C96" s="275"/>
      <c r="D96" s="275"/>
      <c r="E96" s="275"/>
      <c r="F96" s="275"/>
      <c r="G96" s="275"/>
      <c r="H96" s="276"/>
      <c r="I96" s="276"/>
      <c r="J96" s="276"/>
      <c r="K96" s="276"/>
      <c r="L96" s="276"/>
      <c r="M96" s="276"/>
      <c r="N96" s="276"/>
      <c r="O96" s="155"/>
    </row>
    <row r="97" spans="1:15" ht="15.75" x14ac:dyDescent="0.25">
      <c r="A97" s="348"/>
      <c r="B97" s="347"/>
      <c r="C97" s="347"/>
      <c r="D97" s="347"/>
      <c r="E97" s="347"/>
      <c r="F97" s="347"/>
      <c r="G97" s="347"/>
      <c r="H97" s="347"/>
      <c r="I97" s="347"/>
      <c r="J97" s="347"/>
      <c r="K97" s="347"/>
      <c r="L97" s="347"/>
      <c r="M97" s="347"/>
      <c r="N97" s="347"/>
      <c r="O97" s="348"/>
    </row>
    <row r="98" spans="1:15" ht="15.75" x14ac:dyDescent="0.25">
      <c r="A98" s="150" t="s">
        <v>77</v>
      </c>
      <c r="B98" s="168"/>
      <c r="C98" s="150"/>
      <c r="D98" s="367" t="s">
        <v>78</v>
      </c>
      <c r="E98" s="367"/>
      <c r="F98" s="367"/>
      <c r="G98" s="278" t="s">
        <v>79</v>
      </c>
      <c r="H98" s="150" t="s">
        <v>8</v>
      </c>
      <c r="I98" s="169" t="s">
        <v>80</v>
      </c>
      <c r="J98" s="169" t="s">
        <v>62</v>
      </c>
      <c r="K98" s="169" t="s">
        <v>63</v>
      </c>
      <c r="L98" s="169" t="s">
        <v>81</v>
      </c>
      <c r="M98" s="169" t="s">
        <v>94</v>
      </c>
      <c r="N98" s="169" t="s">
        <v>95</v>
      </c>
      <c r="O98" s="169" t="s">
        <v>64</v>
      </c>
    </row>
    <row r="99" spans="1:15" ht="15.75" x14ac:dyDescent="0.25">
      <c r="A99" s="368">
        <v>44263</v>
      </c>
      <c r="B99" s="170" t="s">
        <v>87</v>
      </c>
      <c r="C99" s="285" t="s">
        <v>88</v>
      </c>
      <c r="D99" s="285" t="s">
        <v>60</v>
      </c>
      <c r="E99" s="285" t="s">
        <v>61</v>
      </c>
      <c r="F99" s="171" t="s">
        <v>89</v>
      </c>
      <c r="G99" s="347"/>
      <c r="H99" s="347"/>
      <c r="I99" s="347"/>
      <c r="J99" s="347"/>
      <c r="K99" s="347"/>
      <c r="L99" s="347"/>
      <c r="M99" s="347"/>
      <c r="N99" s="347"/>
      <c r="O99" s="348"/>
    </row>
    <row r="100" spans="1:15" ht="15.75" x14ac:dyDescent="0.25">
      <c r="A100" s="368"/>
      <c r="B100" s="284">
        <v>100</v>
      </c>
      <c r="C100" s="272">
        <v>4</v>
      </c>
      <c r="D100" s="272">
        <v>14</v>
      </c>
      <c r="E100" s="272">
        <v>1386</v>
      </c>
      <c r="F100" s="272">
        <v>7</v>
      </c>
      <c r="G100" s="279">
        <v>44263</v>
      </c>
      <c r="H100" s="272">
        <v>0</v>
      </c>
      <c r="I100" s="280">
        <v>0</v>
      </c>
      <c r="J100" s="280">
        <v>0</v>
      </c>
      <c r="K100" s="280">
        <v>0</v>
      </c>
      <c r="L100" s="280">
        <v>1434</v>
      </c>
      <c r="M100" s="280">
        <v>7</v>
      </c>
      <c r="N100" s="182">
        <f>L100-M100</f>
        <v>1427</v>
      </c>
      <c r="O100" s="276">
        <v>1427</v>
      </c>
    </row>
    <row r="101" spans="1:15" ht="15.75" x14ac:dyDescent="0.25">
      <c r="A101" s="368"/>
      <c r="B101" s="284"/>
      <c r="C101" s="151"/>
      <c r="D101" s="372" t="s">
        <v>82</v>
      </c>
      <c r="E101" s="372"/>
      <c r="F101" s="372"/>
      <c r="G101" s="283" t="s">
        <v>83</v>
      </c>
      <c r="H101" s="272"/>
      <c r="I101" s="280"/>
      <c r="J101" s="280"/>
      <c r="K101" s="280"/>
      <c r="L101" s="280"/>
      <c r="M101" s="280"/>
      <c r="N101" s="280"/>
      <c r="O101" s="280"/>
    </row>
    <row r="102" spans="1:15" ht="15.75" x14ac:dyDescent="0.25">
      <c r="A102" s="368"/>
      <c r="B102" s="368"/>
      <c r="C102" s="368"/>
      <c r="D102" s="285" t="s">
        <v>60</v>
      </c>
      <c r="E102" s="285" t="s">
        <v>61</v>
      </c>
      <c r="F102" s="171" t="s">
        <v>89</v>
      </c>
      <c r="G102" s="347"/>
      <c r="H102" s="347"/>
      <c r="I102" s="347"/>
      <c r="J102" s="347"/>
      <c r="K102" s="347"/>
      <c r="L102" s="347"/>
      <c r="M102" s="347"/>
      <c r="N102" s="347"/>
      <c r="O102" s="348"/>
    </row>
    <row r="103" spans="1:15" ht="15.75" x14ac:dyDescent="0.25">
      <c r="A103" s="368"/>
      <c r="B103" s="368"/>
      <c r="C103" s="368"/>
      <c r="D103" s="272">
        <v>4</v>
      </c>
      <c r="E103" s="272">
        <v>296</v>
      </c>
      <c r="F103" s="272">
        <v>4</v>
      </c>
      <c r="G103" s="279">
        <v>44264</v>
      </c>
      <c r="H103" s="272">
        <v>0</v>
      </c>
      <c r="I103" s="280">
        <v>0</v>
      </c>
      <c r="J103" s="280">
        <v>0</v>
      </c>
      <c r="K103" s="280">
        <v>0</v>
      </c>
      <c r="L103" s="280">
        <v>296</v>
      </c>
      <c r="M103" s="274">
        <v>4</v>
      </c>
      <c r="N103" s="274">
        <f>L103-M103</f>
        <v>292</v>
      </c>
      <c r="O103" s="276">
        <v>292</v>
      </c>
    </row>
    <row r="104" spans="1:15" ht="15.75" x14ac:dyDescent="0.25">
      <c r="A104" s="347"/>
      <c r="B104" s="347"/>
      <c r="C104" s="347"/>
      <c r="D104" s="347"/>
      <c r="E104" s="347"/>
      <c r="F104" s="347"/>
      <c r="G104" s="347"/>
      <c r="H104" s="347"/>
      <c r="I104" s="347"/>
      <c r="J104" s="347"/>
      <c r="K104" s="347"/>
      <c r="L104" s="347"/>
      <c r="M104" s="347"/>
      <c r="N104" s="347"/>
      <c r="O104" s="348"/>
    </row>
    <row r="105" spans="1:15" ht="15.75" x14ac:dyDescent="0.25">
      <c r="A105" s="150" t="s">
        <v>77</v>
      </c>
      <c r="B105" s="168"/>
      <c r="C105" s="150"/>
      <c r="D105" s="367" t="s">
        <v>78</v>
      </c>
      <c r="E105" s="367"/>
      <c r="F105" s="367"/>
      <c r="G105" s="278" t="s">
        <v>79</v>
      </c>
      <c r="H105" s="150" t="s">
        <v>8</v>
      </c>
      <c r="I105" s="169" t="s">
        <v>80</v>
      </c>
      <c r="J105" s="169" t="s">
        <v>62</v>
      </c>
      <c r="K105" s="169" t="s">
        <v>63</v>
      </c>
      <c r="L105" s="169" t="s">
        <v>81</v>
      </c>
      <c r="M105" s="169" t="s">
        <v>94</v>
      </c>
      <c r="N105" s="169" t="s">
        <v>95</v>
      </c>
      <c r="O105" s="169" t="s">
        <v>64</v>
      </c>
    </row>
    <row r="106" spans="1:15" ht="15.75" x14ac:dyDescent="0.25">
      <c r="A106" s="368">
        <v>44264</v>
      </c>
      <c r="B106" s="170" t="s">
        <v>87</v>
      </c>
      <c r="C106" s="285" t="s">
        <v>88</v>
      </c>
      <c r="D106" s="285" t="s">
        <v>60</v>
      </c>
      <c r="E106" s="285" t="s">
        <v>61</v>
      </c>
      <c r="F106" s="171" t="s">
        <v>89</v>
      </c>
      <c r="G106" s="347"/>
      <c r="H106" s="347"/>
      <c r="I106" s="347"/>
      <c r="J106" s="347"/>
      <c r="K106" s="347"/>
      <c r="L106" s="347"/>
      <c r="M106" s="347"/>
      <c r="N106" s="347"/>
      <c r="O106" s="348"/>
    </row>
    <row r="107" spans="1:15" ht="15.75" x14ac:dyDescent="0.25">
      <c r="A107" s="368"/>
      <c r="B107" s="284">
        <v>100</v>
      </c>
      <c r="C107" s="272">
        <v>2</v>
      </c>
      <c r="D107" s="272">
        <v>22</v>
      </c>
      <c r="E107" s="272">
        <v>1378</v>
      </c>
      <c r="F107" s="272">
        <v>9</v>
      </c>
      <c r="G107" s="279">
        <v>44264</v>
      </c>
      <c r="H107" s="272">
        <v>0</v>
      </c>
      <c r="I107" s="280">
        <v>0</v>
      </c>
      <c r="J107" s="280">
        <v>0</v>
      </c>
      <c r="K107" s="280">
        <v>0</v>
      </c>
      <c r="L107" s="280">
        <v>1427</v>
      </c>
      <c r="M107" s="274">
        <v>9</v>
      </c>
      <c r="N107" s="274">
        <f>L107-M107</f>
        <v>1418</v>
      </c>
      <c r="O107" s="276">
        <v>1418</v>
      </c>
    </row>
    <row r="108" spans="1:15" ht="15.75" x14ac:dyDescent="0.25">
      <c r="A108" s="368"/>
      <c r="B108" s="284"/>
      <c r="C108" s="151"/>
      <c r="D108" s="372" t="s">
        <v>82</v>
      </c>
      <c r="E108" s="372"/>
      <c r="F108" s="372"/>
      <c r="G108" s="283" t="s">
        <v>83</v>
      </c>
      <c r="H108" s="272"/>
      <c r="I108" s="280"/>
      <c r="J108" s="280"/>
      <c r="K108" s="280"/>
      <c r="L108" s="280"/>
      <c r="M108" s="280"/>
      <c r="N108" s="280"/>
      <c r="O108" s="280"/>
    </row>
    <row r="109" spans="1:15" ht="15.75" x14ac:dyDescent="0.25">
      <c r="A109" s="368"/>
      <c r="B109" s="368"/>
      <c r="C109" s="368"/>
      <c r="D109" s="285" t="s">
        <v>60</v>
      </c>
      <c r="E109" s="285" t="s">
        <v>61</v>
      </c>
      <c r="F109" s="171" t="s">
        <v>89</v>
      </c>
      <c r="G109" s="347"/>
      <c r="H109" s="347"/>
      <c r="I109" s="347"/>
      <c r="J109" s="347"/>
      <c r="K109" s="347"/>
      <c r="L109" s="347"/>
      <c r="M109" s="347"/>
      <c r="N109" s="347"/>
      <c r="O109" s="348"/>
    </row>
    <row r="110" spans="1:15" ht="15.75" x14ac:dyDescent="0.25">
      <c r="A110" s="368"/>
      <c r="B110" s="368"/>
      <c r="C110" s="368"/>
      <c r="D110" s="272">
        <v>4</v>
      </c>
      <c r="E110" s="272">
        <v>296</v>
      </c>
      <c r="F110" s="272">
        <v>2</v>
      </c>
      <c r="G110" s="279">
        <v>44265</v>
      </c>
      <c r="H110" s="272">
        <v>0</v>
      </c>
      <c r="I110" s="280">
        <v>0</v>
      </c>
      <c r="J110" s="280">
        <v>0</v>
      </c>
      <c r="K110" s="280">
        <v>0</v>
      </c>
      <c r="L110" s="280">
        <v>294</v>
      </c>
      <c r="M110" s="274">
        <v>3</v>
      </c>
      <c r="N110" s="274">
        <f>L110-M110</f>
        <v>291</v>
      </c>
      <c r="O110" s="276">
        <v>294</v>
      </c>
    </row>
    <row r="111" spans="1:15" ht="15.75" x14ac:dyDescent="0.25">
      <c r="A111" s="347"/>
      <c r="B111" s="347"/>
      <c r="C111" s="347"/>
      <c r="D111" s="347"/>
      <c r="E111" s="347"/>
      <c r="F111" s="347"/>
      <c r="G111" s="347"/>
      <c r="H111" s="347"/>
      <c r="I111" s="347"/>
      <c r="J111" s="347"/>
      <c r="K111" s="347"/>
      <c r="L111" s="347"/>
      <c r="M111" s="347"/>
      <c r="N111" s="347"/>
      <c r="O111" s="348"/>
    </row>
    <row r="112" spans="1:15" ht="15.75" x14ac:dyDescent="0.25">
      <c r="A112" s="150" t="s">
        <v>77</v>
      </c>
      <c r="B112" s="168"/>
      <c r="C112" s="150"/>
      <c r="D112" s="367" t="s">
        <v>78</v>
      </c>
      <c r="E112" s="367"/>
      <c r="F112" s="367"/>
      <c r="G112" s="278" t="s">
        <v>79</v>
      </c>
      <c r="H112" s="150" t="s">
        <v>8</v>
      </c>
      <c r="I112" s="169" t="s">
        <v>80</v>
      </c>
      <c r="J112" s="169" t="s">
        <v>62</v>
      </c>
      <c r="K112" s="169" t="s">
        <v>63</v>
      </c>
      <c r="L112" s="169" t="s">
        <v>81</v>
      </c>
      <c r="M112" s="169" t="s">
        <v>94</v>
      </c>
      <c r="N112" s="169" t="s">
        <v>95</v>
      </c>
      <c r="O112" s="169" t="s">
        <v>64</v>
      </c>
    </row>
    <row r="113" spans="1:15" ht="15.75" x14ac:dyDescent="0.25">
      <c r="A113" s="368">
        <v>44265</v>
      </c>
      <c r="B113" s="170" t="s">
        <v>87</v>
      </c>
      <c r="C113" s="285" t="s">
        <v>88</v>
      </c>
      <c r="D113" s="285" t="s">
        <v>60</v>
      </c>
      <c r="E113" s="285" t="s">
        <v>61</v>
      </c>
      <c r="F113" s="171" t="s">
        <v>89</v>
      </c>
      <c r="G113" s="347"/>
      <c r="H113" s="347"/>
      <c r="I113" s="347"/>
      <c r="J113" s="347"/>
      <c r="K113" s="347"/>
      <c r="L113" s="347"/>
      <c r="M113" s="347"/>
      <c r="N113" s="347"/>
      <c r="O113" s="348"/>
    </row>
    <row r="114" spans="1:15" ht="15.75" x14ac:dyDescent="0.25">
      <c r="A114" s="368"/>
      <c r="B114" s="284">
        <v>100</v>
      </c>
      <c r="C114" s="272">
        <v>2</v>
      </c>
      <c r="D114" s="272">
        <v>10</v>
      </c>
      <c r="E114" s="272">
        <v>1390</v>
      </c>
      <c r="F114" s="272">
        <v>9</v>
      </c>
      <c r="G114" s="279">
        <v>44265</v>
      </c>
      <c r="H114" s="272">
        <v>0</v>
      </c>
      <c r="I114" s="280">
        <v>0</v>
      </c>
      <c r="J114" s="280">
        <v>0</v>
      </c>
      <c r="K114" s="280">
        <v>0</v>
      </c>
      <c r="L114" s="280">
        <v>1439</v>
      </c>
      <c r="M114" s="274">
        <v>7</v>
      </c>
      <c r="N114" s="274">
        <f>L114-M114</f>
        <v>1432</v>
      </c>
      <c r="O114" s="276">
        <v>1432</v>
      </c>
    </row>
    <row r="115" spans="1:15" ht="15.75" x14ac:dyDescent="0.25">
      <c r="A115" s="368"/>
      <c r="B115" s="284"/>
      <c r="C115" s="151"/>
      <c r="D115" s="372" t="s">
        <v>82</v>
      </c>
      <c r="E115" s="372"/>
      <c r="F115" s="372"/>
      <c r="G115" s="283" t="s">
        <v>83</v>
      </c>
      <c r="H115" s="272"/>
      <c r="I115" s="280"/>
      <c r="J115" s="280"/>
      <c r="K115" s="280"/>
      <c r="L115" s="280"/>
      <c r="M115" s="280"/>
      <c r="N115" s="280"/>
      <c r="O115" s="280"/>
    </row>
    <row r="116" spans="1:15" ht="15.75" x14ac:dyDescent="0.25">
      <c r="A116" s="368"/>
      <c r="B116" s="368"/>
      <c r="C116" s="368"/>
      <c r="D116" s="285" t="s">
        <v>60</v>
      </c>
      <c r="E116" s="285" t="s">
        <v>61</v>
      </c>
      <c r="F116" s="171" t="s">
        <v>89</v>
      </c>
      <c r="G116" s="347"/>
      <c r="H116" s="347"/>
      <c r="I116" s="347"/>
      <c r="J116" s="347"/>
      <c r="K116" s="347"/>
      <c r="L116" s="347"/>
      <c r="M116" s="347"/>
      <c r="N116" s="347"/>
      <c r="O116" s="348"/>
    </row>
    <row r="117" spans="1:15" ht="15.75" x14ac:dyDescent="0.25">
      <c r="A117" s="368"/>
      <c r="B117" s="368"/>
      <c r="C117" s="368"/>
      <c r="D117" s="272">
        <v>2</v>
      </c>
      <c r="E117" s="272">
        <v>294</v>
      </c>
      <c r="F117" s="272">
        <v>3</v>
      </c>
      <c r="G117" s="279">
        <v>44266</v>
      </c>
      <c r="H117" s="272">
        <v>0</v>
      </c>
      <c r="I117" s="280">
        <v>0</v>
      </c>
      <c r="J117" s="280">
        <v>0</v>
      </c>
      <c r="K117" s="280">
        <v>0</v>
      </c>
      <c r="L117" s="280">
        <v>294</v>
      </c>
      <c r="M117" s="280">
        <v>3</v>
      </c>
      <c r="N117" s="182">
        <f>L117-M117</f>
        <v>291</v>
      </c>
      <c r="O117" s="276">
        <v>291</v>
      </c>
    </row>
    <row r="118" spans="1:15" ht="15.75" x14ac:dyDescent="0.25">
      <c r="A118" s="347"/>
      <c r="B118" s="347"/>
      <c r="C118" s="347"/>
      <c r="D118" s="347"/>
      <c r="E118" s="347"/>
      <c r="F118" s="347"/>
      <c r="G118" s="347"/>
      <c r="H118" s="347"/>
      <c r="I118" s="347"/>
      <c r="J118" s="347"/>
      <c r="K118" s="347"/>
      <c r="L118" s="347"/>
      <c r="M118" s="347"/>
      <c r="N118" s="347"/>
      <c r="O118" s="348"/>
    </row>
    <row r="119" spans="1:15" ht="15.75" x14ac:dyDescent="0.25">
      <c r="A119" s="150" t="s">
        <v>77</v>
      </c>
      <c r="B119" s="168"/>
      <c r="C119" s="150"/>
      <c r="D119" s="367" t="s">
        <v>78</v>
      </c>
      <c r="E119" s="367"/>
      <c r="F119" s="367"/>
      <c r="G119" s="278" t="s">
        <v>79</v>
      </c>
      <c r="H119" s="150" t="s">
        <v>8</v>
      </c>
      <c r="I119" s="169" t="s">
        <v>80</v>
      </c>
      <c r="J119" s="169" t="s">
        <v>62</v>
      </c>
      <c r="K119" s="169" t="s">
        <v>63</v>
      </c>
      <c r="L119" s="169" t="s">
        <v>81</v>
      </c>
      <c r="M119" s="169" t="s">
        <v>94</v>
      </c>
      <c r="N119" s="169" t="s">
        <v>95</v>
      </c>
      <c r="O119" s="169" t="s">
        <v>64</v>
      </c>
    </row>
    <row r="120" spans="1:15" ht="15.75" x14ac:dyDescent="0.25">
      <c r="A120" s="368">
        <v>44266</v>
      </c>
      <c r="B120" s="170" t="s">
        <v>87</v>
      </c>
      <c r="C120" s="285" t="s">
        <v>88</v>
      </c>
      <c r="D120" s="285" t="s">
        <v>60</v>
      </c>
      <c r="E120" s="285" t="s">
        <v>61</v>
      </c>
      <c r="F120" s="171" t="s">
        <v>89</v>
      </c>
      <c r="G120" s="347"/>
      <c r="H120" s="347"/>
      <c r="I120" s="347"/>
      <c r="J120" s="347"/>
      <c r="K120" s="347"/>
      <c r="L120" s="347"/>
      <c r="M120" s="347"/>
      <c r="N120" s="347"/>
      <c r="O120" s="348"/>
    </row>
    <row r="121" spans="1:15" ht="15.75" x14ac:dyDescent="0.25">
      <c r="A121" s="368"/>
      <c r="B121" s="284">
        <v>100</v>
      </c>
      <c r="C121" s="272">
        <v>6</v>
      </c>
      <c r="D121" s="272">
        <v>15</v>
      </c>
      <c r="E121" s="272">
        <v>1385</v>
      </c>
      <c r="F121" s="272">
        <v>8</v>
      </c>
      <c r="G121" s="279">
        <v>44266</v>
      </c>
      <c r="H121" s="272">
        <v>0</v>
      </c>
      <c r="I121" s="280">
        <v>0</v>
      </c>
      <c r="J121" s="280">
        <v>0</v>
      </c>
      <c r="K121" s="280">
        <v>0</v>
      </c>
      <c r="L121" s="280">
        <v>1432</v>
      </c>
      <c r="M121" s="280">
        <v>8</v>
      </c>
      <c r="N121" s="182">
        <f>L121-M121</f>
        <v>1424</v>
      </c>
      <c r="O121" s="276">
        <v>1424</v>
      </c>
    </row>
    <row r="122" spans="1:15" ht="15.75" x14ac:dyDescent="0.25">
      <c r="A122" s="368"/>
      <c r="B122" s="284"/>
      <c r="C122" s="151"/>
      <c r="D122" s="372" t="s">
        <v>82</v>
      </c>
      <c r="E122" s="372"/>
      <c r="F122" s="372"/>
      <c r="G122" s="283" t="s">
        <v>83</v>
      </c>
      <c r="H122" s="272"/>
      <c r="I122" s="280"/>
      <c r="J122" s="280"/>
      <c r="K122" s="280"/>
      <c r="L122" s="280"/>
      <c r="M122" s="280"/>
      <c r="N122" s="280"/>
      <c r="O122" s="280"/>
    </row>
    <row r="123" spans="1:15" ht="15.75" x14ac:dyDescent="0.25">
      <c r="A123" s="368"/>
      <c r="B123" s="368"/>
      <c r="C123" s="368"/>
      <c r="D123" s="285" t="s">
        <v>60</v>
      </c>
      <c r="E123" s="285" t="s">
        <v>61</v>
      </c>
      <c r="F123" s="171" t="s">
        <v>89</v>
      </c>
      <c r="G123" s="347"/>
      <c r="H123" s="347"/>
      <c r="I123" s="347"/>
      <c r="J123" s="347"/>
      <c r="K123" s="347"/>
      <c r="L123" s="347"/>
      <c r="M123" s="347"/>
      <c r="N123" s="347"/>
      <c r="O123" s="348"/>
    </row>
    <row r="124" spans="1:15" ht="15.75" x14ac:dyDescent="0.25">
      <c r="A124" s="368"/>
      <c r="B124" s="368"/>
      <c r="C124" s="368"/>
      <c r="D124" s="272">
        <v>2</v>
      </c>
      <c r="E124" s="272">
        <v>298</v>
      </c>
      <c r="F124" s="272">
        <v>2</v>
      </c>
      <c r="G124" s="279">
        <v>44267</v>
      </c>
      <c r="H124" s="272">
        <v>0</v>
      </c>
      <c r="I124" s="280">
        <v>0</v>
      </c>
      <c r="J124" s="280">
        <v>0</v>
      </c>
      <c r="K124" s="280">
        <v>0</v>
      </c>
      <c r="L124" s="280">
        <v>298</v>
      </c>
      <c r="M124" s="274">
        <v>2</v>
      </c>
      <c r="N124" s="274">
        <f>L124-M124</f>
        <v>296</v>
      </c>
      <c r="O124" s="276">
        <v>296</v>
      </c>
    </row>
    <row r="125" spans="1:15" ht="15.75" x14ac:dyDescent="0.25">
      <c r="A125" s="347"/>
      <c r="B125" s="347"/>
      <c r="C125" s="347"/>
      <c r="D125" s="347"/>
      <c r="E125" s="347"/>
      <c r="F125" s="347"/>
      <c r="G125" s="347"/>
      <c r="H125" s="347"/>
      <c r="I125" s="347"/>
      <c r="J125" s="347"/>
      <c r="K125" s="347"/>
      <c r="L125" s="347"/>
      <c r="M125" s="347"/>
      <c r="N125" s="347"/>
      <c r="O125" s="348"/>
    </row>
    <row r="126" spans="1:15" ht="15.75" x14ac:dyDescent="0.25">
      <c r="A126" s="150" t="s">
        <v>77</v>
      </c>
      <c r="B126" s="168"/>
      <c r="C126" s="150"/>
      <c r="D126" s="367" t="s">
        <v>78</v>
      </c>
      <c r="E126" s="367"/>
      <c r="F126" s="367"/>
      <c r="G126" s="278" t="s">
        <v>79</v>
      </c>
      <c r="H126" s="150" t="s">
        <v>8</v>
      </c>
      <c r="I126" s="169" t="s">
        <v>80</v>
      </c>
      <c r="J126" s="169" t="s">
        <v>62</v>
      </c>
      <c r="K126" s="169" t="s">
        <v>63</v>
      </c>
      <c r="L126" s="169" t="s">
        <v>81</v>
      </c>
      <c r="M126" s="169" t="s">
        <v>94</v>
      </c>
      <c r="N126" s="169" t="s">
        <v>95</v>
      </c>
      <c r="O126" s="169" t="s">
        <v>64</v>
      </c>
    </row>
    <row r="127" spans="1:15" ht="15.75" x14ac:dyDescent="0.25">
      <c r="A127" s="368">
        <v>44267</v>
      </c>
      <c r="B127" s="170" t="s">
        <v>87</v>
      </c>
      <c r="C127" s="285" t="s">
        <v>88</v>
      </c>
      <c r="D127" s="285" t="s">
        <v>60</v>
      </c>
      <c r="E127" s="285" t="s">
        <v>61</v>
      </c>
      <c r="F127" s="171" t="s">
        <v>89</v>
      </c>
      <c r="G127" s="347"/>
      <c r="H127" s="347"/>
      <c r="I127" s="347"/>
      <c r="J127" s="347"/>
      <c r="K127" s="347"/>
      <c r="L127" s="347"/>
      <c r="M127" s="347"/>
      <c r="N127" s="347"/>
      <c r="O127" s="348"/>
    </row>
    <row r="128" spans="1:15" ht="15.75" x14ac:dyDescent="0.25">
      <c r="A128" s="368"/>
      <c r="B128" s="284">
        <v>100</v>
      </c>
      <c r="C128" s="272">
        <v>2</v>
      </c>
      <c r="D128" s="272">
        <v>18</v>
      </c>
      <c r="E128" s="272">
        <v>1382</v>
      </c>
      <c r="F128" s="272">
        <v>10</v>
      </c>
      <c r="G128" s="279">
        <v>44267</v>
      </c>
      <c r="H128" s="272">
        <v>0</v>
      </c>
      <c r="I128" s="280">
        <v>0</v>
      </c>
      <c r="J128" s="280">
        <v>0</v>
      </c>
      <c r="K128" s="280">
        <v>0</v>
      </c>
      <c r="L128" s="280">
        <v>1431</v>
      </c>
      <c r="M128" s="280">
        <v>10</v>
      </c>
      <c r="N128" s="182">
        <f>L128-M128</f>
        <v>1421</v>
      </c>
      <c r="O128" s="276">
        <v>1421</v>
      </c>
    </row>
    <row r="129" spans="1:15" ht="15.75" x14ac:dyDescent="0.25">
      <c r="A129" s="368"/>
      <c r="B129" s="284"/>
      <c r="C129" s="151"/>
      <c r="D129" s="372" t="s">
        <v>82</v>
      </c>
      <c r="E129" s="372"/>
      <c r="F129" s="372"/>
      <c r="G129" s="283" t="s">
        <v>83</v>
      </c>
      <c r="H129" s="272"/>
      <c r="I129" s="280"/>
      <c r="J129" s="280"/>
      <c r="K129" s="280"/>
      <c r="L129" s="280"/>
      <c r="M129" s="280"/>
      <c r="N129" s="280"/>
      <c r="O129" s="280"/>
    </row>
    <row r="130" spans="1:15" ht="15.75" x14ac:dyDescent="0.25">
      <c r="A130" s="368"/>
      <c r="B130" s="368"/>
      <c r="C130" s="368"/>
      <c r="D130" s="285" t="s">
        <v>60</v>
      </c>
      <c r="E130" s="285" t="s">
        <v>61</v>
      </c>
      <c r="F130" s="171" t="s">
        <v>89</v>
      </c>
      <c r="G130" s="347"/>
      <c r="H130" s="347"/>
      <c r="I130" s="347"/>
      <c r="J130" s="347"/>
      <c r="K130" s="347"/>
      <c r="L130" s="347"/>
      <c r="M130" s="347"/>
      <c r="N130" s="347"/>
      <c r="O130" s="348"/>
    </row>
    <row r="131" spans="1:15" ht="15.75" x14ac:dyDescent="0.25">
      <c r="A131" s="368"/>
      <c r="B131" s="368"/>
      <c r="C131" s="368"/>
      <c r="D131" s="349">
        <v>2</v>
      </c>
      <c r="E131" s="349">
        <v>298</v>
      </c>
      <c r="F131" s="349">
        <v>5</v>
      </c>
      <c r="G131" s="352">
        <v>44270</v>
      </c>
      <c r="H131" s="349">
        <v>0</v>
      </c>
      <c r="I131" s="373">
        <v>0</v>
      </c>
      <c r="J131" s="373">
        <v>0</v>
      </c>
      <c r="K131" s="373">
        <v>0</v>
      </c>
      <c r="L131" s="373">
        <v>298</v>
      </c>
      <c r="M131" s="373">
        <v>5</v>
      </c>
      <c r="N131" s="387">
        <f>L131-M131</f>
        <v>293</v>
      </c>
      <c r="O131" s="280">
        <v>273</v>
      </c>
    </row>
    <row r="132" spans="1:15" ht="15.75" x14ac:dyDescent="0.25">
      <c r="A132" s="368"/>
      <c r="B132" s="368"/>
      <c r="C132" s="368"/>
      <c r="D132" s="350"/>
      <c r="E132" s="350"/>
      <c r="F132" s="350"/>
      <c r="G132" s="350"/>
      <c r="H132" s="350"/>
      <c r="I132" s="374"/>
      <c r="J132" s="374"/>
      <c r="K132" s="374"/>
      <c r="L132" s="374"/>
      <c r="M132" s="374"/>
      <c r="N132" s="388"/>
      <c r="O132" s="280">
        <v>20</v>
      </c>
    </row>
    <row r="133" spans="1:15" ht="15.75" x14ac:dyDescent="0.25">
      <c r="A133" s="368"/>
      <c r="B133" s="368"/>
      <c r="C133" s="368"/>
      <c r="D133" s="351"/>
      <c r="E133" s="351"/>
      <c r="F133" s="351"/>
      <c r="G133" s="351"/>
      <c r="H133" s="351"/>
      <c r="I133" s="375"/>
      <c r="J133" s="375"/>
      <c r="K133" s="375"/>
      <c r="L133" s="375"/>
      <c r="M133" s="375"/>
      <c r="N133" s="389"/>
      <c r="O133" s="276">
        <f>O131+O132</f>
        <v>293</v>
      </c>
    </row>
    <row r="134" spans="1:15" ht="15.75" x14ac:dyDescent="0.25">
      <c r="A134" s="347"/>
      <c r="B134" s="347"/>
      <c r="C134" s="347"/>
      <c r="D134" s="347"/>
      <c r="E134" s="347"/>
      <c r="F134" s="347"/>
      <c r="G134" s="347"/>
      <c r="H134" s="347"/>
      <c r="I134" s="347"/>
      <c r="J134" s="347"/>
      <c r="K134" s="347"/>
      <c r="L134" s="347"/>
      <c r="M134" s="347"/>
      <c r="N134" s="347"/>
      <c r="O134" s="348"/>
    </row>
    <row r="135" spans="1:15" ht="15.75" x14ac:dyDescent="0.25">
      <c r="A135" s="150" t="s">
        <v>77</v>
      </c>
      <c r="B135" s="168"/>
      <c r="C135" s="150"/>
      <c r="D135" s="367" t="s">
        <v>78</v>
      </c>
      <c r="E135" s="367"/>
      <c r="F135" s="367"/>
      <c r="G135" s="278" t="s">
        <v>79</v>
      </c>
      <c r="H135" s="150" t="s">
        <v>8</v>
      </c>
      <c r="I135" s="169" t="s">
        <v>80</v>
      </c>
      <c r="J135" s="169" t="s">
        <v>62</v>
      </c>
      <c r="K135" s="169" t="s">
        <v>63</v>
      </c>
      <c r="L135" s="169" t="s">
        <v>81</v>
      </c>
      <c r="M135" s="169" t="s">
        <v>94</v>
      </c>
      <c r="N135" s="169" t="s">
        <v>95</v>
      </c>
      <c r="O135" s="169" t="s">
        <v>64</v>
      </c>
    </row>
    <row r="136" spans="1:15" ht="15.75" x14ac:dyDescent="0.25">
      <c r="A136" s="368">
        <v>44268</v>
      </c>
      <c r="B136" s="170" t="s">
        <v>87</v>
      </c>
      <c r="C136" s="285" t="s">
        <v>88</v>
      </c>
      <c r="D136" s="285" t="s">
        <v>60</v>
      </c>
      <c r="E136" s="285" t="s">
        <v>61</v>
      </c>
      <c r="F136" s="171" t="s">
        <v>89</v>
      </c>
      <c r="G136" s="347"/>
      <c r="H136" s="347"/>
      <c r="I136" s="347"/>
      <c r="J136" s="347"/>
      <c r="K136" s="347"/>
      <c r="L136" s="347"/>
      <c r="M136" s="347"/>
      <c r="N136" s="347"/>
      <c r="O136" s="348"/>
    </row>
    <row r="137" spans="1:15" ht="15.75" x14ac:dyDescent="0.25">
      <c r="A137" s="368"/>
      <c r="B137" s="284">
        <v>91</v>
      </c>
      <c r="C137" s="272">
        <v>2</v>
      </c>
      <c r="D137" s="272">
        <v>7</v>
      </c>
      <c r="E137" s="272">
        <v>1192</v>
      </c>
      <c r="F137" s="272">
        <v>9</v>
      </c>
      <c r="G137" s="279">
        <v>44270</v>
      </c>
      <c r="H137" s="272">
        <v>0</v>
      </c>
      <c r="I137" s="280">
        <v>0</v>
      </c>
      <c r="J137" s="280">
        <v>0</v>
      </c>
      <c r="K137" s="280">
        <v>0</v>
      </c>
      <c r="L137" s="280">
        <v>1237.5</v>
      </c>
      <c r="M137" s="280">
        <v>9</v>
      </c>
      <c r="N137" s="182">
        <f>L137-M137</f>
        <v>1228.5</v>
      </c>
      <c r="O137" s="276">
        <v>1229</v>
      </c>
    </row>
    <row r="138" spans="1:15" ht="15" customHeight="1" x14ac:dyDescent="0.25">
      <c r="A138" s="368"/>
      <c r="B138" s="284"/>
      <c r="C138" s="151"/>
      <c r="D138" s="372" t="s">
        <v>82</v>
      </c>
      <c r="E138" s="372"/>
      <c r="F138" s="372"/>
      <c r="G138" s="283" t="s">
        <v>83</v>
      </c>
      <c r="H138" s="272"/>
      <c r="I138" s="280"/>
      <c r="J138" s="280"/>
      <c r="K138" s="280"/>
      <c r="L138" s="280"/>
      <c r="M138" s="280"/>
      <c r="N138" s="280"/>
      <c r="O138" s="280"/>
    </row>
    <row r="139" spans="1:15" ht="15.75" x14ac:dyDescent="0.25">
      <c r="A139" s="368"/>
      <c r="B139" s="368"/>
      <c r="C139" s="368"/>
      <c r="D139" s="285" t="s">
        <v>60</v>
      </c>
      <c r="E139" s="285" t="s">
        <v>61</v>
      </c>
      <c r="F139" s="171" t="s">
        <v>89</v>
      </c>
      <c r="G139" s="347"/>
      <c r="H139" s="347"/>
      <c r="I139" s="347"/>
      <c r="J139" s="347"/>
      <c r="K139" s="347"/>
      <c r="L139" s="347"/>
      <c r="M139" s="347"/>
      <c r="N139" s="347"/>
      <c r="O139" s="348"/>
    </row>
    <row r="140" spans="1:15" ht="15" customHeight="1" x14ac:dyDescent="0.25">
      <c r="A140" s="368"/>
      <c r="B140" s="368"/>
      <c r="C140" s="368"/>
      <c r="D140" s="349">
        <v>1</v>
      </c>
      <c r="E140" s="349">
        <v>299</v>
      </c>
      <c r="F140" s="349">
        <v>3</v>
      </c>
      <c r="G140" s="352">
        <v>44270</v>
      </c>
      <c r="H140" s="349">
        <v>0</v>
      </c>
      <c r="I140" s="373">
        <v>0</v>
      </c>
      <c r="J140" s="373">
        <v>0</v>
      </c>
      <c r="K140" s="373">
        <v>0</v>
      </c>
      <c r="L140" s="373">
        <v>299</v>
      </c>
      <c r="M140" s="373">
        <v>3</v>
      </c>
      <c r="N140" s="373">
        <f>L140-M140</f>
        <v>296</v>
      </c>
      <c r="O140" s="280">
        <v>246</v>
      </c>
    </row>
    <row r="141" spans="1:15" ht="15" customHeight="1" x14ac:dyDescent="0.25">
      <c r="A141" s="368"/>
      <c r="B141" s="368"/>
      <c r="C141" s="368"/>
      <c r="D141" s="350"/>
      <c r="E141" s="350"/>
      <c r="F141" s="350"/>
      <c r="G141" s="350"/>
      <c r="H141" s="350"/>
      <c r="I141" s="374"/>
      <c r="J141" s="374"/>
      <c r="K141" s="374"/>
      <c r="L141" s="374"/>
      <c r="M141" s="374"/>
      <c r="N141" s="374"/>
      <c r="O141" s="280">
        <v>50</v>
      </c>
    </row>
    <row r="142" spans="1:15" ht="15.75" x14ac:dyDescent="0.25">
      <c r="A142" s="368"/>
      <c r="B142" s="368"/>
      <c r="C142" s="368"/>
      <c r="D142" s="351"/>
      <c r="E142" s="351"/>
      <c r="F142" s="351"/>
      <c r="G142" s="351"/>
      <c r="H142" s="351"/>
      <c r="I142" s="375"/>
      <c r="J142" s="375"/>
      <c r="K142" s="375"/>
      <c r="L142" s="375"/>
      <c r="M142" s="375"/>
      <c r="N142" s="375"/>
      <c r="O142" s="276">
        <f>O140+O141</f>
        <v>296</v>
      </c>
    </row>
    <row r="143" spans="1:15" ht="15.75" x14ac:dyDescent="0.25">
      <c r="A143" s="347"/>
      <c r="B143" s="347"/>
      <c r="C143" s="347"/>
      <c r="D143" s="347"/>
      <c r="E143" s="347"/>
      <c r="F143" s="347"/>
      <c r="G143" s="347"/>
      <c r="H143" s="347"/>
      <c r="I143" s="347"/>
      <c r="J143" s="347"/>
      <c r="K143" s="347"/>
      <c r="L143" s="347"/>
      <c r="M143" s="347"/>
      <c r="N143" s="347"/>
      <c r="O143" s="348"/>
    </row>
    <row r="144" spans="1:15" ht="15.75" x14ac:dyDescent="0.25">
      <c r="A144" s="150" t="s">
        <v>77</v>
      </c>
      <c r="B144" s="168"/>
      <c r="C144" s="150"/>
      <c r="D144" s="367" t="s">
        <v>78</v>
      </c>
      <c r="E144" s="367"/>
      <c r="F144" s="367"/>
      <c r="G144" s="278" t="s">
        <v>79</v>
      </c>
      <c r="H144" s="150" t="s">
        <v>8</v>
      </c>
      <c r="I144" s="169" t="s">
        <v>80</v>
      </c>
      <c r="J144" s="169" t="s">
        <v>62</v>
      </c>
      <c r="K144" s="169" t="s">
        <v>63</v>
      </c>
      <c r="L144" s="169" t="s">
        <v>81</v>
      </c>
      <c r="M144" s="169" t="s">
        <v>94</v>
      </c>
      <c r="N144" s="169" t="s">
        <v>95</v>
      </c>
      <c r="O144" s="169" t="s">
        <v>64</v>
      </c>
    </row>
    <row r="145" spans="1:15" ht="15.75" x14ac:dyDescent="0.25">
      <c r="A145" s="368">
        <v>44269</v>
      </c>
      <c r="B145" s="170" t="s">
        <v>87</v>
      </c>
      <c r="C145" s="285" t="s">
        <v>88</v>
      </c>
      <c r="D145" s="285" t="s">
        <v>60</v>
      </c>
      <c r="E145" s="285" t="s">
        <v>61</v>
      </c>
      <c r="F145" s="171" t="s">
        <v>89</v>
      </c>
      <c r="G145" s="347"/>
      <c r="H145" s="347"/>
      <c r="I145" s="347"/>
      <c r="J145" s="347"/>
      <c r="K145" s="347"/>
      <c r="L145" s="347"/>
      <c r="M145" s="347"/>
      <c r="N145" s="347"/>
      <c r="O145" s="348"/>
    </row>
    <row r="146" spans="1:15" ht="15.75" x14ac:dyDescent="0.25">
      <c r="A146" s="368"/>
      <c r="B146" s="281">
        <v>60</v>
      </c>
      <c r="C146" s="273">
        <v>2</v>
      </c>
      <c r="D146" s="273">
        <v>3</v>
      </c>
      <c r="E146" s="273">
        <v>597</v>
      </c>
      <c r="F146" s="273">
        <v>6</v>
      </c>
      <c r="G146" s="282">
        <v>44270</v>
      </c>
      <c r="H146" s="273">
        <v>0</v>
      </c>
      <c r="I146" s="274">
        <v>0</v>
      </c>
      <c r="J146" s="274">
        <v>0</v>
      </c>
      <c r="K146" s="274">
        <v>0</v>
      </c>
      <c r="L146" s="274">
        <v>626</v>
      </c>
      <c r="M146" s="274">
        <v>6</v>
      </c>
      <c r="N146" s="274">
        <f>L146-M146</f>
        <v>620</v>
      </c>
      <c r="O146" s="276">
        <v>620</v>
      </c>
    </row>
    <row r="147" spans="1:15" ht="15.75" x14ac:dyDescent="0.25">
      <c r="A147" s="368"/>
      <c r="B147" s="284"/>
      <c r="C147" s="151"/>
      <c r="D147" s="372" t="s">
        <v>82</v>
      </c>
      <c r="E147" s="372"/>
      <c r="F147" s="372"/>
      <c r="G147" s="283" t="s">
        <v>83</v>
      </c>
      <c r="H147" s="272"/>
      <c r="I147" s="280"/>
      <c r="J147" s="280"/>
      <c r="K147" s="280"/>
      <c r="L147" s="280"/>
      <c r="M147" s="280"/>
      <c r="N147" s="280"/>
      <c r="O147" s="280"/>
    </row>
    <row r="148" spans="1:15" ht="15.75" x14ac:dyDescent="0.25">
      <c r="A148" s="368"/>
      <c r="B148" s="368"/>
      <c r="C148" s="368"/>
      <c r="D148" s="285" t="s">
        <v>60</v>
      </c>
      <c r="E148" s="285" t="s">
        <v>61</v>
      </c>
      <c r="F148" s="171" t="s">
        <v>89</v>
      </c>
      <c r="G148" s="347"/>
      <c r="H148" s="347"/>
      <c r="I148" s="347"/>
      <c r="J148" s="347"/>
      <c r="K148" s="347"/>
      <c r="L148" s="347"/>
      <c r="M148" s="347"/>
      <c r="N148" s="347"/>
      <c r="O148" s="348"/>
    </row>
    <row r="149" spans="1:15" ht="15.75" x14ac:dyDescent="0.25">
      <c r="A149" s="368"/>
      <c r="B149" s="368"/>
      <c r="C149" s="368"/>
      <c r="D149" s="349">
        <v>1</v>
      </c>
      <c r="E149" s="349">
        <v>160</v>
      </c>
      <c r="F149" s="349">
        <v>2</v>
      </c>
      <c r="G149" s="352">
        <v>44270</v>
      </c>
      <c r="H149" s="349">
        <v>0</v>
      </c>
      <c r="I149" s="373">
        <v>0</v>
      </c>
      <c r="J149" s="373">
        <v>0</v>
      </c>
      <c r="K149" s="373">
        <v>0</v>
      </c>
      <c r="L149" s="373">
        <v>160</v>
      </c>
      <c r="M149" s="373">
        <v>2</v>
      </c>
      <c r="N149" s="373">
        <f>L149-M149</f>
        <v>158</v>
      </c>
      <c r="O149" s="280">
        <v>156</v>
      </c>
    </row>
    <row r="150" spans="1:15" ht="15.75" x14ac:dyDescent="0.25">
      <c r="A150" s="368"/>
      <c r="B150" s="368"/>
      <c r="C150" s="368"/>
      <c r="D150" s="350"/>
      <c r="E150" s="350"/>
      <c r="F150" s="350"/>
      <c r="G150" s="350"/>
      <c r="H150" s="350"/>
      <c r="I150" s="374"/>
      <c r="J150" s="374"/>
      <c r="K150" s="374"/>
      <c r="L150" s="374"/>
      <c r="M150" s="374"/>
      <c r="N150" s="374"/>
      <c r="O150" s="280">
        <v>2</v>
      </c>
    </row>
    <row r="151" spans="1:15" ht="15.75" x14ac:dyDescent="0.25">
      <c r="A151" s="368"/>
      <c r="B151" s="368"/>
      <c r="C151" s="368"/>
      <c r="D151" s="351"/>
      <c r="E151" s="351"/>
      <c r="F151" s="351"/>
      <c r="G151" s="351"/>
      <c r="H151" s="351"/>
      <c r="I151" s="375"/>
      <c r="J151" s="375"/>
      <c r="K151" s="375"/>
      <c r="L151" s="375"/>
      <c r="M151" s="375"/>
      <c r="N151" s="375"/>
      <c r="O151" s="276">
        <f>O149+O150</f>
        <v>158</v>
      </c>
    </row>
    <row r="152" spans="1:15" ht="15" customHeight="1" x14ac:dyDescent="0.25">
      <c r="A152" s="376" t="s">
        <v>362</v>
      </c>
      <c r="B152" s="376"/>
      <c r="C152" s="376"/>
      <c r="D152" s="376"/>
      <c r="E152" s="376"/>
      <c r="F152" s="376"/>
      <c r="G152" s="376"/>
      <c r="H152" s="356" t="s">
        <v>5</v>
      </c>
      <c r="I152" s="356"/>
      <c r="J152" s="356"/>
      <c r="K152" s="356"/>
      <c r="L152" s="276">
        <f>L100+L103+L107+L110+L114+L117+L121+L124+L128+L131+L137+L140+L146+L149</f>
        <v>10965.5</v>
      </c>
      <c r="M152" s="276">
        <f>M100+M103+M107+M110+M114+M117+M121+M124+M128+M133+M137+M142+M146+M151</f>
        <v>68</v>
      </c>
      <c r="N152" s="247">
        <f>N100+N103+N107+N110+N114+N117+N121+N124+N128+N131+N137+N140+N146+N149</f>
        <v>10887.5</v>
      </c>
      <c r="O152" s="155">
        <f>O100+O103+O107+O110+O114+O117+O121+O124+O128+O133+O137+O142+O146+O151</f>
        <v>10891</v>
      </c>
    </row>
    <row r="153" spans="1:15" ht="15.75" x14ac:dyDescent="0.25">
      <c r="A153" s="347"/>
      <c r="B153" s="347"/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8"/>
    </row>
    <row r="154" spans="1:15" ht="15.75" x14ac:dyDescent="0.25">
      <c r="A154" s="150" t="s">
        <v>77</v>
      </c>
      <c r="B154" s="168"/>
      <c r="C154" s="150"/>
      <c r="D154" s="367" t="s">
        <v>78</v>
      </c>
      <c r="E154" s="367"/>
      <c r="F154" s="367"/>
      <c r="G154" s="278" t="s">
        <v>79</v>
      </c>
      <c r="H154" s="150" t="s">
        <v>8</v>
      </c>
      <c r="I154" s="169" t="s">
        <v>80</v>
      </c>
      <c r="J154" s="169" t="s">
        <v>62</v>
      </c>
      <c r="K154" s="169" t="s">
        <v>63</v>
      </c>
      <c r="L154" s="169" t="s">
        <v>81</v>
      </c>
      <c r="M154" s="169" t="s">
        <v>94</v>
      </c>
      <c r="N154" s="169" t="s">
        <v>95</v>
      </c>
      <c r="O154" s="169" t="s">
        <v>64</v>
      </c>
    </row>
    <row r="155" spans="1:15" ht="15.75" x14ac:dyDescent="0.25">
      <c r="A155" s="368">
        <v>44270</v>
      </c>
      <c r="B155" s="170" t="s">
        <v>87</v>
      </c>
      <c r="C155" s="285" t="s">
        <v>88</v>
      </c>
      <c r="D155" s="285" t="s">
        <v>60</v>
      </c>
      <c r="E155" s="285" t="s">
        <v>61</v>
      </c>
      <c r="F155" s="171" t="s">
        <v>89</v>
      </c>
      <c r="G155" s="347"/>
      <c r="H155" s="347"/>
      <c r="I155" s="347"/>
      <c r="J155" s="347"/>
      <c r="K155" s="347"/>
      <c r="L155" s="347"/>
      <c r="M155" s="347"/>
      <c r="N155" s="347"/>
      <c r="O155" s="348"/>
    </row>
    <row r="156" spans="1:15" ht="15.75" x14ac:dyDescent="0.25">
      <c r="A156" s="368"/>
      <c r="B156" s="369">
        <v>100</v>
      </c>
      <c r="C156" s="349">
        <v>3</v>
      </c>
      <c r="D156" s="349">
        <v>18</v>
      </c>
      <c r="E156" s="349">
        <v>1382</v>
      </c>
      <c r="F156" s="349">
        <v>12</v>
      </c>
      <c r="G156" s="352">
        <v>44270</v>
      </c>
      <c r="H156" s="349">
        <v>0</v>
      </c>
      <c r="I156" s="373">
        <v>0</v>
      </c>
      <c r="J156" s="373">
        <v>0</v>
      </c>
      <c r="K156" s="373">
        <v>0</v>
      </c>
      <c r="L156" s="373">
        <v>1418.5</v>
      </c>
      <c r="M156" s="373">
        <v>12</v>
      </c>
      <c r="N156" s="373">
        <f>L156-M156</f>
        <v>1406.5</v>
      </c>
      <c r="O156" s="280">
        <v>1319</v>
      </c>
    </row>
    <row r="157" spans="1:15" ht="15.75" x14ac:dyDescent="0.25">
      <c r="A157" s="368"/>
      <c r="B157" s="370"/>
      <c r="C157" s="350"/>
      <c r="D157" s="350"/>
      <c r="E157" s="350"/>
      <c r="F157" s="350"/>
      <c r="G157" s="353"/>
      <c r="H157" s="350"/>
      <c r="I157" s="374"/>
      <c r="J157" s="374"/>
      <c r="K157" s="374"/>
      <c r="L157" s="374"/>
      <c r="M157" s="374"/>
      <c r="N157" s="374"/>
      <c r="O157" s="280">
        <v>100</v>
      </c>
    </row>
    <row r="158" spans="1:15" ht="15.75" x14ac:dyDescent="0.25">
      <c r="A158" s="368"/>
      <c r="B158" s="370"/>
      <c r="C158" s="350"/>
      <c r="D158" s="350"/>
      <c r="E158" s="350"/>
      <c r="F158" s="350"/>
      <c r="G158" s="353"/>
      <c r="H158" s="350"/>
      <c r="I158" s="374"/>
      <c r="J158" s="374"/>
      <c r="K158" s="374"/>
      <c r="L158" s="374"/>
      <c r="M158" s="374"/>
      <c r="N158" s="374"/>
      <c r="O158" s="276">
        <f>O156+O157</f>
        <v>1419</v>
      </c>
    </row>
    <row r="159" spans="1:15" ht="15.75" x14ac:dyDescent="0.25">
      <c r="A159" s="368"/>
      <c r="B159" s="284"/>
      <c r="C159" s="151"/>
      <c r="D159" s="372" t="s">
        <v>82</v>
      </c>
      <c r="E159" s="372"/>
      <c r="F159" s="372"/>
      <c r="G159" s="283" t="s">
        <v>83</v>
      </c>
      <c r="H159" s="272"/>
      <c r="I159" s="280"/>
      <c r="J159" s="280"/>
      <c r="K159" s="280"/>
      <c r="L159" s="280"/>
      <c r="M159" s="280"/>
      <c r="N159" s="280"/>
      <c r="O159" s="280"/>
    </row>
    <row r="160" spans="1:15" ht="15.75" x14ac:dyDescent="0.25">
      <c r="A160" s="368"/>
      <c r="B160" s="368"/>
      <c r="C160" s="368"/>
      <c r="D160" s="285" t="s">
        <v>60</v>
      </c>
      <c r="E160" s="285" t="s">
        <v>61</v>
      </c>
      <c r="F160" s="171" t="s">
        <v>89</v>
      </c>
      <c r="G160" s="347"/>
      <c r="H160" s="347"/>
      <c r="I160" s="347"/>
      <c r="J160" s="347"/>
      <c r="K160" s="347"/>
      <c r="L160" s="347"/>
      <c r="M160" s="347"/>
      <c r="N160" s="347"/>
      <c r="O160" s="348"/>
    </row>
    <row r="161" spans="1:15" ht="15.75" x14ac:dyDescent="0.25">
      <c r="A161" s="368"/>
      <c r="B161" s="368"/>
      <c r="C161" s="368"/>
      <c r="D161" s="273">
        <v>3</v>
      </c>
      <c r="E161" s="273">
        <v>297</v>
      </c>
      <c r="F161" s="273">
        <v>5</v>
      </c>
      <c r="G161" s="282">
        <v>44271</v>
      </c>
      <c r="H161" s="273">
        <v>0</v>
      </c>
      <c r="I161" s="274">
        <v>0</v>
      </c>
      <c r="J161" s="274">
        <v>0</v>
      </c>
      <c r="K161" s="274">
        <v>0</v>
      </c>
      <c r="L161" s="274">
        <v>297</v>
      </c>
      <c r="M161" s="274">
        <v>5</v>
      </c>
      <c r="N161" s="274">
        <f>L161-M161</f>
        <v>292</v>
      </c>
      <c r="O161" s="276">
        <v>292</v>
      </c>
    </row>
    <row r="162" spans="1:15" ht="15.75" x14ac:dyDescent="0.25">
      <c r="A162" s="347"/>
      <c r="B162" s="347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8"/>
    </row>
    <row r="163" spans="1:15" ht="15.75" x14ac:dyDescent="0.25">
      <c r="A163" s="150" t="s">
        <v>77</v>
      </c>
      <c r="B163" s="168"/>
      <c r="C163" s="150"/>
      <c r="D163" s="367" t="s">
        <v>78</v>
      </c>
      <c r="E163" s="367"/>
      <c r="F163" s="367"/>
      <c r="G163" s="278" t="s">
        <v>79</v>
      </c>
      <c r="H163" s="150" t="s">
        <v>8</v>
      </c>
      <c r="I163" s="169" t="s">
        <v>80</v>
      </c>
      <c r="J163" s="169" t="s">
        <v>62</v>
      </c>
      <c r="K163" s="169" t="s">
        <v>63</v>
      </c>
      <c r="L163" s="169" t="s">
        <v>81</v>
      </c>
      <c r="M163" s="169" t="s">
        <v>94</v>
      </c>
      <c r="N163" s="169" t="s">
        <v>95</v>
      </c>
      <c r="O163" s="169" t="s">
        <v>64</v>
      </c>
    </row>
    <row r="164" spans="1:15" ht="15.75" x14ac:dyDescent="0.25">
      <c r="A164" s="368">
        <v>44271</v>
      </c>
      <c r="B164" s="170" t="s">
        <v>87</v>
      </c>
      <c r="C164" s="285" t="s">
        <v>88</v>
      </c>
      <c r="D164" s="285" t="s">
        <v>60</v>
      </c>
      <c r="E164" s="285" t="s">
        <v>61</v>
      </c>
      <c r="F164" s="171" t="s">
        <v>89</v>
      </c>
      <c r="G164" s="347"/>
      <c r="H164" s="347"/>
      <c r="I164" s="347"/>
      <c r="J164" s="347"/>
      <c r="K164" s="347"/>
      <c r="L164" s="347"/>
      <c r="M164" s="347"/>
      <c r="N164" s="347"/>
      <c r="O164" s="348"/>
    </row>
    <row r="165" spans="1:15" ht="15.75" x14ac:dyDescent="0.25">
      <c r="A165" s="368"/>
      <c r="B165" s="369">
        <v>100</v>
      </c>
      <c r="C165" s="349">
        <v>3</v>
      </c>
      <c r="D165" s="349">
        <v>15</v>
      </c>
      <c r="E165" s="349">
        <v>1385</v>
      </c>
      <c r="F165" s="349">
        <v>14</v>
      </c>
      <c r="G165" s="352">
        <v>44271</v>
      </c>
      <c r="H165" s="349">
        <v>0</v>
      </c>
      <c r="I165" s="373">
        <v>0</v>
      </c>
      <c r="J165" s="373">
        <v>0</v>
      </c>
      <c r="K165" s="373">
        <v>0</v>
      </c>
      <c r="L165" s="373">
        <v>1433.5</v>
      </c>
      <c r="M165" s="373">
        <v>14</v>
      </c>
      <c r="N165" s="373">
        <f>L165-M165</f>
        <v>1419.5</v>
      </c>
      <c r="O165" s="280">
        <v>1180</v>
      </c>
    </row>
    <row r="166" spans="1:15" ht="15.75" x14ac:dyDescent="0.25">
      <c r="A166" s="368"/>
      <c r="B166" s="370"/>
      <c r="C166" s="350"/>
      <c r="D166" s="350"/>
      <c r="E166" s="350"/>
      <c r="F166" s="350"/>
      <c r="G166" s="353"/>
      <c r="H166" s="350"/>
      <c r="I166" s="374"/>
      <c r="J166" s="374"/>
      <c r="K166" s="374"/>
      <c r="L166" s="374"/>
      <c r="M166" s="374"/>
      <c r="N166" s="374"/>
      <c r="O166" s="280">
        <v>200</v>
      </c>
    </row>
    <row r="167" spans="1:15" x14ac:dyDescent="0.25">
      <c r="A167" s="368"/>
      <c r="B167" s="370"/>
      <c r="C167" s="350"/>
      <c r="D167" s="350"/>
      <c r="E167" s="350"/>
      <c r="F167" s="350"/>
      <c r="G167" s="353"/>
      <c r="H167" s="350"/>
      <c r="I167" s="374"/>
      <c r="J167" s="374"/>
      <c r="K167" s="374"/>
      <c r="L167" s="374"/>
      <c r="M167" s="374"/>
      <c r="N167" s="374"/>
      <c r="O167" s="290">
        <v>40</v>
      </c>
    </row>
    <row r="168" spans="1:15" x14ac:dyDescent="0.25">
      <c r="A168" s="368"/>
      <c r="B168" s="370"/>
      <c r="C168" s="350"/>
      <c r="D168" s="350"/>
      <c r="E168" s="350"/>
      <c r="F168" s="350"/>
      <c r="G168" s="353"/>
      <c r="H168" s="350"/>
      <c r="I168" s="374"/>
      <c r="J168" s="374"/>
      <c r="K168" s="374"/>
      <c r="L168" s="374"/>
      <c r="M168" s="374"/>
      <c r="N168" s="374"/>
      <c r="O168" s="291">
        <f>O165+O166+O167</f>
        <v>1420</v>
      </c>
    </row>
    <row r="169" spans="1:15" ht="15.75" x14ac:dyDescent="0.25">
      <c r="A169" s="368"/>
      <c r="B169" s="284"/>
      <c r="C169" s="151"/>
      <c r="D169" s="372" t="s">
        <v>82</v>
      </c>
      <c r="E169" s="372"/>
      <c r="F169" s="372"/>
      <c r="G169" s="283" t="s">
        <v>83</v>
      </c>
      <c r="H169" s="272"/>
      <c r="I169" s="280"/>
      <c r="J169" s="280"/>
      <c r="K169" s="280"/>
      <c r="L169" s="280"/>
      <c r="M169" s="280"/>
      <c r="N169" s="280"/>
      <c r="O169" s="280"/>
    </row>
    <row r="170" spans="1:15" ht="15.75" x14ac:dyDescent="0.25">
      <c r="A170" s="368"/>
      <c r="B170" s="390"/>
      <c r="C170" s="391"/>
      <c r="D170" s="285" t="s">
        <v>60</v>
      </c>
      <c r="E170" s="285" t="s">
        <v>61</v>
      </c>
      <c r="F170" s="171" t="s">
        <v>89</v>
      </c>
      <c r="G170" s="347"/>
      <c r="H170" s="347"/>
      <c r="I170" s="347"/>
      <c r="J170" s="347"/>
      <c r="K170" s="347"/>
      <c r="L170" s="347"/>
      <c r="M170" s="347"/>
      <c r="N170" s="347"/>
      <c r="O170" s="348"/>
    </row>
    <row r="171" spans="1:15" ht="15.75" x14ac:dyDescent="0.25">
      <c r="A171" s="368"/>
      <c r="B171" s="392"/>
      <c r="C171" s="393"/>
      <c r="D171" s="349">
        <v>11</v>
      </c>
      <c r="E171" s="349">
        <v>289</v>
      </c>
      <c r="F171" s="349">
        <v>5</v>
      </c>
      <c r="G171" s="352">
        <v>44272</v>
      </c>
      <c r="H171" s="349">
        <v>0</v>
      </c>
      <c r="I171" s="373">
        <v>0</v>
      </c>
      <c r="J171" s="373">
        <v>0</v>
      </c>
      <c r="K171" s="373">
        <v>0</v>
      </c>
      <c r="L171" s="373">
        <v>289</v>
      </c>
      <c r="M171" s="373">
        <v>5</v>
      </c>
      <c r="N171" s="373">
        <f>L171-M171</f>
        <v>284</v>
      </c>
      <c r="O171" s="280">
        <v>264</v>
      </c>
    </row>
    <row r="172" spans="1:15" ht="15.75" x14ac:dyDescent="0.25">
      <c r="A172" s="368"/>
      <c r="B172" s="392"/>
      <c r="C172" s="393"/>
      <c r="D172" s="350"/>
      <c r="E172" s="350"/>
      <c r="F172" s="350"/>
      <c r="G172" s="350"/>
      <c r="H172" s="350"/>
      <c r="I172" s="374"/>
      <c r="J172" s="374"/>
      <c r="K172" s="374"/>
      <c r="L172" s="374"/>
      <c r="M172" s="374"/>
      <c r="N172" s="374"/>
      <c r="O172" s="280">
        <v>20</v>
      </c>
    </row>
    <row r="173" spans="1:15" ht="15.75" x14ac:dyDescent="0.25">
      <c r="A173" s="368"/>
      <c r="B173" s="392"/>
      <c r="C173" s="393"/>
      <c r="D173" s="351"/>
      <c r="E173" s="351"/>
      <c r="F173" s="351"/>
      <c r="G173" s="351"/>
      <c r="H173" s="351"/>
      <c r="I173" s="375"/>
      <c r="J173" s="375"/>
      <c r="K173" s="375"/>
      <c r="L173" s="375"/>
      <c r="M173" s="375"/>
      <c r="N173" s="375"/>
      <c r="O173" s="276">
        <f>O171+O172</f>
        <v>284</v>
      </c>
    </row>
    <row r="174" spans="1:15" ht="15.75" x14ac:dyDescent="0.25">
      <c r="A174" s="347"/>
      <c r="B174" s="347"/>
      <c r="C174" s="347"/>
      <c r="D174" s="347"/>
      <c r="E174" s="347"/>
      <c r="F174" s="347"/>
      <c r="G174" s="347"/>
      <c r="H174" s="347"/>
      <c r="I174" s="347"/>
      <c r="J174" s="347"/>
      <c r="K174" s="347"/>
      <c r="L174" s="347"/>
      <c r="M174" s="347"/>
      <c r="N174" s="347"/>
      <c r="O174" s="347"/>
    </row>
    <row r="175" spans="1:15" ht="15.75" x14ac:dyDescent="0.25">
      <c r="A175" s="150" t="s">
        <v>77</v>
      </c>
      <c r="B175" s="168"/>
      <c r="C175" s="150"/>
      <c r="D175" s="367" t="s">
        <v>78</v>
      </c>
      <c r="E175" s="367"/>
      <c r="F175" s="367"/>
      <c r="G175" s="278" t="s">
        <v>79</v>
      </c>
      <c r="H175" s="150" t="s">
        <v>8</v>
      </c>
      <c r="I175" s="169" t="s">
        <v>80</v>
      </c>
      <c r="J175" s="169" t="s">
        <v>62</v>
      </c>
      <c r="K175" s="169" t="s">
        <v>63</v>
      </c>
      <c r="L175" s="169" t="s">
        <v>81</v>
      </c>
      <c r="M175" s="169" t="s">
        <v>94</v>
      </c>
      <c r="N175" s="169" t="s">
        <v>95</v>
      </c>
      <c r="O175" s="169" t="s">
        <v>64</v>
      </c>
    </row>
    <row r="176" spans="1:15" ht="15.75" x14ac:dyDescent="0.25">
      <c r="A176" s="368">
        <v>44272</v>
      </c>
      <c r="B176" s="170" t="s">
        <v>87</v>
      </c>
      <c r="C176" s="285" t="s">
        <v>88</v>
      </c>
      <c r="D176" s="285" t="s">
        <v>60</v>
      </c>
      <c r="E176" s="285" t="s">
        <v>61</v>
      </c>
      <c r="F176" s="171" t="s">
        <v>89</v>
      </c>
      <c r="G176" s="347"/>
      <c r="H176" s="347"/>
      <c r="I176" s="347"/>
      <c r="J176" s="347"/>
      <c r="K176" s="347"/>
      <c r="L176" s="347"/>
      <c r="M176" s="347"/>
      <c r="N176" s="347"/>
      <c r="O176" s="348"/>
    </row>
    <row r="177" spans="1:15" ht="15.75" x14ac:dyDescent="0.25">
      <c r="A177" s="368"/>
      <c r="B177" s="281">
        <v>100</v>
      </c>
      <c r="C177" s="273">
        <v>3</v>
      </c>
      <c r="D177" s="273">
        <v>17</v>
      </c>
      <c r="E177" s="273">
        <v>1383</v>
      </c>
      <c r="F177" s="273">
        <v>13</v>
      </c>
      <c r="G177" s="282">
        <v>44272</v>
      </c>
      <c r="H177" s="273">
        <v>0</v>
      </c>
      <c r="I177" s="274">
        <v>0</v>
      </c>
      <c r="J177" s="274">
        <v>0</v>
      </c>
      <c r="K177" s="274">
        <v>0</v>
      </c>
      <c r="L177" s="274">
        <v>1431.5</v>
      </c>
      <c r="M177" s="274">
        <v>13</v>
      </c>
      <c r="N177" s="274">
        <f>L177-M177</f>
        <v>1418.5</v>
      </c>
      <c r="O177" s="276">
        <v>1419</v>
      </c>
    </row>
    <row r="178" spans="1:15" ht="15.75" x14ac:dyDescent="0.25">
      <c r="A178" s="368"/>
      <c r="B178" s="284"/>
      <c r="C178" s="151"/>
      <c r="D178" s="372" t="s">
        <v>82</v>
      </c>
      <c r="E178" s="372"/>
      <c r="F178" s="372"/>
      <c r="G178" s="283" t="s">
        <v>83</v>
      </c>
      <c r="H178" s="272"/>
      <c r="I178" s="280"/>
      <c r="J178" s="280"/>
      <c r="K178" s="280"/>
      <c r="L178" s="280"/>
      <c r="M178" s="280"/>
      <c r="N178" s="280"/>
      <c r="O178" s="280"/>
    </row>
    <row r="179" spans="1:15" ht="15.75" x14ac:dyDescent="0.25">
      <c r="A179" s="368"/>
      <c r="B179" s="368"/>
      <c r="C179" s="368"/>
      <c r="D179" s="285" t="s">
        <v>60</v>
      </c>
      <c r="E179" s="285" t="s">
        <v>61</v>
      </c>
      <c r="F179" s="171" t="s">
        <v>89</v>
      </c>
      <c r="G179" s="347"/>
      <c r="H179" s="347"/>
      <c r="I179" s="347"/>
      <c r="J179" s="347"/>
      <c r="K179" s="347"/>
      <c r="L179" s="347"/>
      <c r="M179" s="347"/>
      <c r="N179" s="347"/>
      <c r="O179" s="348"/>
    </row>
    <row r="180" spans="1:15" ht="15.75" x14ac:dyDescent="0.25">
      <c r="A180" s="368"/>
      <c r="B180" s="368"/>
      <c r="C180" s="368"/>
      <c r="D180" s="273">
        <v>1</v>
      </c>
      <c r="E180" s="273">
        <v>299</v>
      </c>
      <c r="F180" s="273">
        <v>5</v>
      </c>
      <c r="G180" s="282">
        <v>44273</v>
      </c>
      <c r="H180" s="273">
        <v>0</v>
      </c>
      <c r="I180" s="274"/>
      <c r="J180" s="274">
        <v>0</v>
      </c>
      <c r="K180" s="274">
        <v>0</v>
      </c>
      <c r="L180" s="274">
        <v>299</v>
      </c>
      <c r="M180" s="274">
        <v>5</v>
      </c>
      <c r="N180" s="274">
        <f>L180-M180</f>
        <v>294</v>
      </c>
      <c r="O180" s="276">
        <v>294</v>
      </c>
    </row>
    <row r="181" spans="1:15" ht="15.75" x14ac:dyDescent="0.25">
      <c r="A181" s="368"/>
      <c r="B181" s="368"/>
      <c r="C181" s="368"/>
      <c r="D181" s="368"/>
      <c r="E181" s="368"/>
      <c r="F181" s="368"/>
      <c r="G181" s="368"/>
      <c r="H181" s="368"/>
      <c r="I181" s="368"/>
      <c r="J181" s="368"/>
      <c r="K181" s="368"/>
      <c r="L181" s="368"/>
      <c r="M181" s="368"/>
      <c r="N181" s="368"/>
      <c r="O181" s="368"/>
    </row>
    <row r="182" spans="1:15" ht="15.75" x14ac:dyDescent="0.25">
      <c r="A182" s="150" t="s">
        <v>77</v>
      </c>
      <c r="B182" s="168"/>
      <c r="C182" s="150"/>
      <c r="D182" s="367" t="s">
        <v>78</v>
      </c>
      <c r="E182" s="367"/>
      <c r="F182" s="367"/>
      <c r="G182" s="278" t="s">
        <v>79</v>
      </c>
      <c r="H182" s="150" t="s">
        <v>8</v>
      </c>
      <c r="I182" s="169" t="s">
        <v>80</v>
      </c>
      <c r="J182" s="169" t="s">
        <v>62</v>
      </c>
      <c r="K182" s="169" t="s">
        <v>63</v>
      </c>
      <c r="L182" s="169" t="s">
        <v>81</v>
      </c>
      <c r="M182" s="169" t="s">
        <v>94</v>
      </c>
      <c r="N182" s="169" t="s">
        <v>95</v>
      </c>
      <c r="O182" s="169" t="s">
        <v>64</v>
      </c>
    </row>
    <row r="183" spans="1:15" ht="15.75" x14ac:dyDescent="0.25">
      <c r="A183" s="368">
        <v>44273</v>
      </c>
      <c r="B183" s="170" t="s">
        <v>87</v>
      </c>
      <c r="C183" s="285" t="s">
        <v>88</v>
      </c>
      <c r="D183" s="285" t="s">
        <v>60</v>
      </c>
      <c r="E183" s="285" t="s">
        <v>61</v>
      </c>
      <c r="F183" s="171" t="s">
        <v>89</v>
      </c>
      <c r="G183" s="347"/>
      <c r="H183" s="347"/>
      <c r="I183" s="347"/>
      <c r="J183" s="347"/>
      <c r="K183" s="347"/>
      <c r="L183" s="347"/>
      <c r="M183" s="347"/>
      <c r="N183" s="347"/>
      <c r="O183" s="348"/>
    </row>
    <row r="184" spans="1:15" ht="15.75" x14ac:dyDescent="0.25">
      <c r="A184" s="368"/>
      <c r="B184" s="281">
        <v>100</v>
      </c>
      <c r="C184" s="273">
        <v>2</v>
      </c>
      <c r="D184" s="273">
        <v>17</v>
      </c>
      <c r="E184" s="273">
        <v>1432</v>
      </c>
      <c r="F184" s="273">
        <v>7</v>
      </c>
      <c r="G184" s="282">
        <v>44273</v>
      </c>
      <c r="H184" s="281">
        <v>0</v>
      </c>
      <c r="I184" s="274">
        <v>0</v>
      </c>
      <c r="J184" s="274">
        <v>0</v>
      </c>
      <c r="K184" s="274">
        <v>0</v>
      </c>
      <c r="L184" s="274">
        <v>1432</v>
      </c>
      <c r="M184" s="274">
        <v>7</v>
      </c>
      <c r="N184" s="274">
        <f>L184-M184</f>
        <v>1425</v>
      </c>
      <c r="O184" s="276">
        <v>1424</v>
      </c>
    </row>
    <row r="185" spans="1:15" ht="15.75" x14ac:dyDescent="0.25">
      <c r="A185" s="368"/>
      <c r="B185" s="284"/>
      <c r="C185" s="272"/>
      <c r="D185" s="372" t="s">
        <v>82</v>
      </c>
      <c r="E185" s="372"/>
      <c r="F185" s="372"/>
      <c r="G185" s="283" t="s">
        <v>83</v>
      </c>
      <c r="H185" s="272"/>
      <c r="I185" s="280"/>
      <c r="J185" s="280"/>
      <c r="K185" s="280"/>
      <c r="L185" s="280"/>
      <c r="M185" s="280"/>
      <c r="N185" s="280"/>
      <c r="O185" s="280"/>
    </row>
    <row r="186" spans="1:15" ht="15.75" x14ac:dyDescent="0.25">
      <c r="A186" s="368"/>
      <c r="B186" s="368"/>
      <c r="C186" s="368"/>
      <c r="D186" s="285" t="s">
        <v>60</v>
      </c>
      <c r="E186" s="285" t="s">
        <v>61</v>
      </c>
      <c r="F186" s="171" t="s">
        <v>89</v>
      </c>
      <c r="G186" s="347"/>
      <c r="H186" s="347"/>
      <c r="I186" s="347"/>
      <c r="J186" s="347"/>
      <c r="K186" s="347"/>
      <c r="L186" s="347"/>
      <c r="M186" s="347"/>
      <c r="N186" s="347"/>
      <c r="O186" s="348"/>
    </row>
    <row r="187" spans="1:15" ht="15.75" x14ac:dyDescent="0.25">
      <c r="A187" s="368"/>
      <c r="B187" s="368"/>
      <c r="C187" s="368"/>
      <c r="D187" s="272">
        <v>6</v>
      </c>
      <c r="E187" s="272">
        <v>294</v>
      </c>
      <c r="F187" s="272">
        <v>9</v>
      </c>
      <c r="G187" s="279">
        <v>44274</v>
      </c>
      <c r="H187" s="272">
        <v>0</v>
      </c>
      <c r="I187" s="280">
        <v>0</v>
      </c>
      <c r="J187" s="280">
        <v>0</v>
      </c>
      <c r="K187" s="280">
        <v>0</v>
      </c>
      <c r="L187" s="280">
        <v>294</v>
      </c>
      <c r="M187" s="183">
        <v>9</v>
      </c>
      <c r="N187" s="183">
        <f>L187-M187</f>
        <v>285</v>
      </c>
      <c r="O187" s="276">
        <v>285</v>
      </c>
    </row>
    <row r="188" spans="1:15" ht="15.75" x14ac:dyDescent="0.25">
      <c r="A188" s="347"/>
      <c r="B188" s="347"/>
      <c r="C188" s="347"/>
      <c r="D188" s="347"/>
      <c r="E188" s="347"/>
      <c r="F188" s="347"/>
      <c r="G188" s="347"/>
      <c r="H188" s="347"/>
      <c r="I188" s="347"/>
      <c r="J188" s="347"/>
      <c r="K188" s="347"/>
      <c r="L188" s="347"/>
      <c r="M188" s="347"/>
      <c r="N188" s="347"/>
      <c r="O188" s="347"/>
    </row>
    <row r="189" spans="1:15" ht="15.75" x14ac:dyDescent="0.25">
      <c r="A189" s="150" t="s">
        <v>77</v>
      </c>
      <c r="B189" s="168"/>
      <c r="C189" s="150"/>
      <c r="D189" s="367" t="s">
        <v>78</v>
      </c>
      <c r="E189" s="367"/>
      <c r="F189" s="367"/>
      <c r="G189" s="278" t="s">
        <v>79</v>
      </c>
      <c r="H189" s="150" t="s">
        <v>8</v>
      </c>
      <c r="I189" s="169" t="s">
        <v>80</v>
      </c>
      <c r="J189" s="169" t="s">
        <v>62</v>
      </c>
      <c r="K189" s="169" t="s">
        <v>63</v>
      </c>
      <c r="L189" s="169" t="s">
        <v>81</v>
      </c>
      <c r="M189" s="169" t="s">
        <v>94</v>
      </c>
      <c r="N189" s="169" t="s">
        <v>95</v>
      </c>
      <c r="O189" s="169" t="s">
        <v>64</v>
      </c>
    </row>
    <row r="190" spans="1:15" ht="15.75" x14ac:dyDescent="0.25">
      <c r="A190" s="368">
        <v>44274</v>
      </c>
      <c r="B190" s="170" t="s">
        <v>87</v>
      </c>
      <c r="C190" s="285" t="s">
        <v>88</v>
      </c>
      <c r="D190" s="285" t="s">
        <v>60</v>
      </c>
      <c r="E190" s="285" t="s">
        <v>61</v>
      </c>
      <c r="F190" s="171" t="s">
        <v>89</v>
      </c>
      <c r="G190" s="347"/>
      <c r="H190" s="347"/>
      <c r="I190" s="347"/>
      <c r="J190" s="347"/>
      <c r="K190" s="347"/>
      <c r="L190" s="347"/>
      <c r="M190" s="347"/>
      <c r="N190" s="347"/>
      <c r="O190" s="348"/>
    </row>
    <row r="191" spans="1:15" ht="15.75" x14ac:dyDescent="0.25">
      <c r="A191" s="368"/>
      <c r="B191" s="281">
        <v>100</v>
      </c>
      <c r="C191" s="273">
        <v>2</v>
      </c>
      <c r="D191" s="273">
        <v>24</v>
      </c>
      <c r="E191" s="273">
        <v>1376</v>
      </c>
      <c r="F191" s="273">
        <v>12</v>
      </c>
      <c r="G191" s="282">
        <v>44274</v>
      </c>
      <c r="H191" s="273">
        <v>0</v>
      </c>
      <c r="I191" s="274">
        <v>0</v>
      </c>
      <c r="J191" s="274">
        <v>0</v>
      </c>
      <c r="K191" s="274">
        <v>0</v>
      </c>
      <c r="L191" s="274">
        <v>1425</v>
      </c>
      <c r="M191" s="274">
        <v>12</v>
      </c>
      <c r="N191" s="274">
        <f>L191-M191</f>
        <v>1413</v>
      </c>
      <c r="O191" s="276">
        <v>1413</v>
      </c>
    </row>
    <row r="192" spans="1:15" ht="15.75" x14ac:dyDescent="0.25">
      <c r="A192" s="368"/>
      <c r="B192" s="284"/>
      <c r="C192" s="151"/>
      <c r="D192" s="372" t="s">
        <v>82</v>
      </c>
      <c r="E192" s="372"/>
      <c r="F192" s="372"/>
      <c r="G192" s="283" t="s">
        <v>83</v>
      </c>
      <c r="H192" s="272"/>
      <c r="I192" s="280"/>
      <c r="J192" s="280"/>
      <c r="K192" s="280"/>
      <c r="L192" s="280"/>
      <c r="M192" s="280"/>
      <c r="N192" s="280"/>
      <c r="O192" s="280"/>
    </row>
    <row r="193" spans="1:15" ht="15.75" x14ac:dyDescent="0.25">
      <c r="A193" s="368"/>
      <c r="B193" s="368"/>
      <c r="C193" s="368"/>
      <c r="D193" s="285" t="s">
        <v>60</v>
      </c>
      <c r="E193" s="285" t="s">
        <v>61</v>
      </c>
      <c r="F193" s="171" t="s">
        <v>89</v>
      </c>
      <c r="G193" s="347"/>
      <c r="H193" s="347"/>
      <c r="I193" s="347"/>
      <c r="J193" s="347"/>
      <c r="K193" s="347"/>
      <c r="L193" s="347"/>
      <c r="M193" s="347"/>
      <c r="N193" s="347"/>
      <c r="O193" s="348"/>
    </row>
    <row r="194" spans="1:15" ht="15.75" x14ac:dyDescent="0.25">
      <c r="A194" s="368"/>
      <c r="B194" s="368"/>
      <c r="C194" s="368"/>
      <c r="D194" s="349">
        <v>0</v>
      </c>
      <c r="E194" s="349">
        <v>300</v>
      </c>
      <c r="F194" s="349">
        <v>8</v>
      </c>
      <c r="G194" s="352">
        <v>44277</v>
      </c>
      <c r="H194" s="349">
        <v>0</v>
      </c>
      <c r="I194" s="373">
        <v>0</v>
      </c>
      <c r="J194" s="373">
        <v>0</v>
      </c>
      <c r="K194" s="373">
        <v>0</v>
      </c>
      <c r="L194" s="373">
        <v>300</v>
      </c>
      <c r="M194" s="373">
        <v>8</v>
      </c>
      <c r="N194" s="373">
        <f>L194-M194</f>
        <v>292</v>
      </c>
      <c r="O194" s="280">
        <v>200</v>
      </c>
    </row>
    <row r="195" spans="1:15" ht="15.75" x14ac:dyDescent="0.25">
      <c r="A195" s="368"/>
      <c r="B195" s="368"/>
      <c r="C195" s="368"/>
      <c r="D195" s="350"/>
      <c r="E195" s="350"/>
      <c r="F195" s="350"/>
      <c r="G195" s="350"/>
      <c r="H195" s="350"/>
      <c r="I195" s="374"/>
      <c r="J195" s="374"/>
      <c r="K195" s="374"/>
      <c r="L195" s="374"/>
      <c r="M195" s="374"/>
      <c r="N195" s="374"/>
      <c r="O195" s="280">
        <v>92</v>
      </c>
    </row>
    <row r="196" spans="1:15" ht="15.75" x14ac:dyDescent="0.25">
      <c r="A196" s="368"/>
      <c r="B196" s="368"/>
      <c r="C196" s="368"/>
      <c r="D196" s="351"/>
      <c r="E196" s="351"/>
      <c r="F196" s="351"/>
      <c r="G196" s="351"/>
      <c r="H196" s="351"/>
      <c r="I196" s="375"/>
      <c r="J196" s="375"/>
      <c r="K196" s="375"/>
      <c r="L196" s="375"/>
      <c r="M196" s="375"/>
      <c r="N196" s="375"/>
      <c r="O196" s="276">
        <f>O194+O195</f>
        <v>292</v>
      </c>
    </row>
    <row r="197" spans="1:15" ht="15.75" x14ac:dyDescent="0.25">
      <c r="A197" s="377"/>
      <c r="B197" s="378"/>
      <c r="C197" s="378"/>
      <c r="D197" s="378"/>
      <c r="E197" s="378"/>
      <c r="F197" s="378"/>
      <c r="G197" s="378"/>
      <c r="H197" s="378"/>
      <c r="I197" s="378"/>
      <c r="J197" s="378"/>
      <c r="K197" s="378"/>
      <c r="L197" s="378"/>
      <c r="M197" s="378"/>
      <c r="N197" s="378"/>
      <c r="O197" s="379"/>
    </row>
    <row r="198" spans="1:15" ht="15.75" x14ac:dyDescent="0.25">
      <c r="A198" s="150" t="s">
        <v>77</v>
      </c>
      <c r="B198" s="168"/>
      <c r="C198" s="150"/>
      <c r="D198" s="367" t="s">
        <v>78</v>
      </c>
      <c r="E198" s="367"/>
      <c r="F198" s="367"/>
      <c r="G198" s="278" t="s">
        <v>79</v>
      </c>
      <c r="H198" s="150" t="s">
        <v>8</v>
      </c>
      <c r="I198" s="169" t="s">
        <v>80</v>
      </c>
      <c r="J198" s="169" t="s">
        <v>62</v>
      </c>
      <c r="K198" s="169" t="s">
        <v>63</v>
      </c>
      <c r="L198" s="169" t="s">
        <v>81</v>
      </c>
      <c r="M198" s="169" t="s">
        <v>94</v>
      </c>
      <c r="N198" s="169" t="s">
        <v>95</v>
      </c>
      <c r="O198" s="169" t="s">
        <v>64</v>
      </c>
    </row>
    <row r="199" spans="1:15" ht="15.75" x14ac:dyDescent="0.25">
      <c r="A199" s="368">
        <v>44275</v>
      </c>
      <c r="B199" s="170" t="s">
        <v>87</v>
      </c>
      <c r="C199" s="285" t="s">
        <v>88</v>
      </c>
      <c r="D199" s="285" t="s">
        <v>60</v>
      </c>
      <c r="E199" s="285" t="s">
        <v>61</v>
      </c>
      <c r="F199" s="171" t="s">
        <v>89</v>
      </c>
      <c r="G199" s="347"/>
      <c r="H199" s="347"/>
      <c r="I199" s="347"/>
      <c r="J199" s="347"/>
      <c r="K199" s="347"/>
      <c r="L199" s="347"/>
      <c r="M199" s="347"/>
      <c r="N199" s="347"/>
      <c r="O199" s="348"/>
    </row>
    <row r="200" spans="1:15" ht="15.75" x14ac:dyDescent="0.25">
      <c r="A200" s="368"/>
      <c r="B200" s="281">
        <v>100</v>
      </c>
      <c r="C200" s="273">
        <v>2</v>
      </c>
      <c r="D200" s="273">
        <v>12</v>
      </c>
      <c r="E200" s="273">
        <v>1234</v>
      </c>
      <c r="F200" s="273">
        <v>12</v>
      </c>
      <c r="G200" s="282">
        <v>44277</v>
      </c>
      <c r="H200" s="273">
        <v>0</v>
      </c>
      <c r="I200" s="274">
        <v>0</v>
      </c>
      <c r="J200" s="274">
        <v>0</v>
      </c>
      <c r="K200" s="274">
        <v>0</v>
      </c>
      <c r="L200" s="274">
        <v>1283</v>
      </c>
      <c r="M200" s="274">
        <v>12</v>
      </c>
      <c r="N200" s="274">
        <f>L200-M200</f>
        <v>1271</v>
      </c>
      <c r="O200" s="276">
        <v>1272</v>
      </c>
    </row>
    <row r="201" spans="1:15" ht="15.75" x14ac:dyDescent="0.25">
      <c r="A201" s="368"/>
      <c r="B201" s="284"/>
      <c r="C201" s="151"/>
      <c r="D201" s="372" t="s">
        <v>82</v>
      </c>
      <c r="E201" s="372"/>
      <c r="F201" s="372"/>
      <c r="G201" s="283" t="s">
        <v>83</v>
      </c>
      <c r="H201" s="272"/>
      <c r="I201" s="280"/>
      <c r="J201" s="280"/>
      <c r="K201" s="280"/>
      <c r="L201" s="280"/>
      <c r="M201" s="280"/>
      <c r="N201" s="280"/>
      <c r="O201" s="280"/>
    </row>
    <row r="202" spans="1:15" ht="15.75" x14ac:dyDescent="0.25">
      <c r="A202" s="368"/>
      <c r="B202" s="368"/>
      <c r="C202" s="368"/>
      <c r="D202" s="285" t="s">
        <v>60</v>
      </c>
      <c r="E202" s="285" t="s">
        <v>61</v>
      </c>
      <c r="F202" s="171" t="s">
        <v>89</v>
      </c>
      <c r="G202" s="347"/>
      <c r="H202" s="347"/>
      <c r="I202" s="347"/>
      <c r="J202" s="347"/>
      <c r="K202" s="347"/>
      <c r="L202" s="347"/>
      <c r="M202" s="347"/>
      <c r="N202" s="347"/>
      <c r="O202" s="348"/>
    </row>
    <row r="203" spans="1:15" ht="15.75" x14ac:dyDescent="0.25">
      <c r="A203" s="368"/>
      <c r="B203" s="368"/>
      <c r="C203" s="368"/>
      <c r="D203" s="273">
        <v>5</v>
      </c>
      <c r="E203" s="273">
        <v>1271</v>
      </c>
      <c r="F203" s="273">
        <v>5</v>
      </c>
      <c r="G203" s="282">
        <v>44277</v>
      </c>
      <c r="H203" s="273">
        <v>0</v>
      </c>
      <c r="I203" s="274">
        <v>0</v>
      </c>
      <c r="J203" s="274">
        <v>0</v>
      </c>
      <c r="K203" s="274">
        <v>0</v>
      </c>
      <c r="L203" s="274">
        <v>294</v>
      </c>
      <c r="M203" s="274">
        <v>8</v>
      </c>
      <c r="N203" s="274">
        <f>L203-M203</f>
        <v>286</v>
      </c>
      <c r="O203" s="276">
        <v>286</v>
      </c>
    </row>
    <row r="204" spans="1:15" ht="15.75" x14ac:dyDescent="0.25">
      <c r="A204" s="272"/>
      <c r="B204" s="284"/>
      <c r="C204" s="272"/>
      <c r="D204" s="272"/>
      <c r="E204" s="272"/>
      <c r="F204" s="272"/>
      <c r="G204" s="272"/>
      <c r="H204" s="272"/>
      <c r="I204" s="280"/>
      <c r="J204" s="280"/>
      <c r="K204" s="280"/>
      <c r="L204" s="280"/>
      <c r="M204" s="280"/>
      <c r="N204" s="280"/>
      <c r="O204" s="280"/>
    </row>
    <row r="205" spans="1:15" ht="15.75" x14ac:dyDescent="0.25">
      <c r="A205" s="150" t="s">
        <v>77</v>
      </c>
      <c r="B205" s="168"/>
      <c r="C205" s="150"/>
      <c r="D205" s="367" t="s">
        <v>78</v>
      </c>
      <c r="E205" s="367"/>
      <c r="F205" s="367"/>
      <c r="G205" s="278" t="s">
        <v>79</v>
      </c>
      <c r="H205" s="150" t="s">
        <v>8</v>
      </c>
      <c r="I205" s="169" t="s">
        <v>80</v>
      </c>
      <c r="J205" s="169" t="s">
        <v>62</v>
      </c>
      <c r="K205" s="169" t="s">
        <v>63</v>
      </c>
      <c r="L205" s="169" t="s">
        <v>81</v>
      </c>
      <c r="M205" s="169" t="s">
        <v>94</v>
      </c>
      <c r="N205" s="169" t="s">
        <v>95</v>
      </c>
      <c r="O205" s="169" t="s">
        <v>64</v>
      </c>
    </row>
    <row r="206" spans="1:15" ht="15.75" x14ac:dyDescent="0.25">
      <c r="A206" s="368">
        <v>44276</v>
      </c>
      <c r="B206" s="170" t="s">
        <v>87</v>
      </c>
      <c r="C206" s="285" t="s">
        <v>88</v>
      </c>
      <c r="D206" s="285" t="s">
        <v>60</v>
      </c>
      <c r="E206" s="285" t="s">
        <v>61</v>
      </c>
      <c r="F206" s="171" t="s">
        <v>89</v>
      </c>
      <c r="G206" s="347"/>
      <c r="H206" s="347"/>
      <c r="I206" s="347"/>
      <c r="J206" s="347"/>
      <c r="K206" s="347"/>
      <c r="L206" s="347"/>
      <c r="M206" s="347"/>
      <c r="N206" s="347"/>
      <c r="O206" s="348"/>
    </row>
    <row r="207" spans="1:15" ht="15.75" x14ac:dyDescent="0.25">
      <c r="A207" s="368"/>
      <c r="B207" s="281">
        <v>60</v>
      </c>
      <c r="C207" s="273">
        <v>1</v>
      </c>
      <c r="D207" s="273">
        <v>6</v>
      </c>
      <c r="E207" s="273">
        <v>699</v>
      </c>
      <c r="F207" s="273">
        <v>5</v>
      </c>
      <c r="G207" s="282">
        <v>44277</v>
      </c>
      <c r="H207" s="273">
        <v>0</v>
      </c>
      <c r="I207" s="274">
        <v>0</v>
      </c>
      <c r="J207" s="274">
        <v>0</v>
      </c>
      <c r="K207" s="274">
        <v>0</v>
      </c>
      <c r="L207" s="274">
        <v>728.5</v>
      </c>
      <c r="M207" s="274">
        <v>5</v>
      </c>
      <c r="N207" s="274">
        <f>L207-M207</f>
        <v>723.5</v>
      </c>
      <c r="O207" s="276">
        <v>724</v>
      </c>
    </row>
    <row r="208" spans="1:15" ht="15.75" x14ac:dyDescent="0.25">
      <c r="A208" s="368"/>
      <c r="B208" s="284"/>
      <c r="C208" s="151"/>
      <c r="D208" s="372" t="s">
        <v>82</v>
      </c>
      <c r="E208" s="372"/>
      <c r="F208" s="372"/>
      <c r="G208" s="283" t="s">
        <v>83</v>
      </c>
      <c r="H208" s="272"/>
      <c r="I208" s="280"/>
      <c r="J208" s="280"/>
      <c r="K208" s="280"/>
      <c r="L208" s="280"/>
      <c r="M208" s="280"/>
      <c r="N208" s="280"/>
      <c r="O208" s="280"/>
    </row>
    <row r="209" spans="1:15" ht="15.75" x14ac:dyDescent="0.25">
      <c r="A209" s="368"/>
      <c r="B209" s="368"/>
      <c r="C209" s="368"/>
      <c r="D209" s="285" t="s">
        <v>60</v>
      </c>
      <c r="E209" s="285" t="s">
        <v>61</v>
      </c>
      <c r="F209" s="171" t="s">
        <v>89</v>
      </c>
      <c r="G209" s="347"/>
      <c r="H209" s="347"/>
      <c r="I209" s="347"/>
      <c r="J209" s="347"/>
      <c r="K209" s="347"/>
      <c r="L209" s="347"/>
      <c r="M209" s="347"/>
      <c r="N209" s="347"/>
      <c r="O209" s="348"/>
    </row>
    <row r="210" spans="1:15" ht="15.75" x14ac:dyDescent="0.25">
      <c r="A210" s="368"/>
      <c r="B210" s="368"/>
      <c r="C210" s="368"/>
      <c r="D210" s="273">
        <v>2</v>
      </c>
      <c r="E210" s="273">
        <v>148</v>
      </c>
      <c r="F210" s="273">
        <v>5</v>
      </c>
      <c r="G210" s="282">
        <v>44277</v>
      </c>
      <c r="H210" s="273">
        <v>0</v>
      </c>
      <c r="I210" s="274">
        <v>0</v>
      </c>
      <c r="J210" s="274">
        <v>0</v>
      </c>
      <c r="K210" s="274">
        <v>0</v>
      </c>
      <c r="L210" s="274">
        <v>148</v>
      </c>
      <c r="M210" s="274">
        <v>5</v>
      </c>
      <c r="N210" s="274">
        <f>L210-M210</f>
        <v>143</v>
      </c>
      <c r="O210" s="276">
        <v>145</v>
      </c>
    </row>
    <row r="211" spans="1:15" ht="15.75" x14ac:dyDescent="0.25">
      <c r="A211" s="376" t="s">
        <v>363</v>
      </c>
      <c r="B211" s="376"/>
      <c r="C211" s="376"/>
      <c r="D211" s="376"/>
      <c r="E211" s="376"/>
      <c r="F211" s="376"/>
      <c r="G211" s="376"/>
      <c r="H211" s="356" t="s">
        <v>5</v>
      </c>
      <c r="I211" s="356"/>
      <c r="J211" s="356"/>
      <c r="K211" s="356"/>
      <c r="L211" s="276">
        <f>L156+L161+L165+L171+L177+L180+L184+L187+L191+L194+L200+L203+L207+L210</f>
        <v>11073</v>
      </c>
      <c r="M211" s="276">
        <f>M156+M161+M165+M173+M177+M180+M184+M187+M191+M196</f>
        <v>77</v>
      </c>
      <c r="N211" s="276">
        <f>N156+N161+N165+N171+N177+N180+N184+N187+N191+N194+N200+N203+N207+N210</f>
        <v>10953</v>
      </c>
      <c r="O211" s="155">
        <f>O158+O161+O168+O173+O177+O180+O184+O187+O191+O196+O200+O203+O207+O210</f>
        <v>10969</v>
      </c>
    </row>
    <row r="212" spans="1:15" ht="15.75" x14ac:dyDescent="0.25">
      <c r="A212" s="377"/>
      <c r="B212" s="378"/>
      <c r="C212" s="378"/>
      <c r="D212" s="378"/>
      <c r="E212" s="378"/>
      <c r="F212" s="378"/>
      <c r="G212" s="378"/>
      <c r="H212" s="378"/>
      <c r="I212" s="378"/>
      <c r="J212" s="378"/>
      <c r="K212" s="378"/>
      <c r="L212" s="378"/>
      <c r="M212" s="378"/>
      <c r="N212" s="378"/>
      <c r="O212" s="379"/>
    </row>
    <row r="213" spans="1:15" ht="15.75" x14ac:dyDescent="0.25">
      <c r="A213" s="150" t="s">
        <v>77</v>
      </c>
      <c r="B213" s="168"/>
      <c r="C213" s="150"/>
      <c r="D213" s="367" t="s">
        <v>78</v>
      </c>
      <c r="E213" s="367"/>
      <c r="F213" s="367"/>
      <c r="G213" s="278" t="s">
        <v>79</v>
      </c>
      <c r="H213" s="150" t="s">
        <v>8</v>
      </c>
      <c r="I213" s="169" t="s">
        <v>80</v>
      </c>
      <c r="J213" s="169" t="s">
        <v>62</v>
      </c>
      <c r="K213" s="169" t="s">
        <v>63</v>
      </c>
      <c r="L213" s="169" t="s">
        <v>81</v>
      </c>
      <c r="M213" s="169" t="s">
        <v>94</v>
      </c>
      <c r="N213" s="169" t="s">
        <v>95</v>
      </c>
      <c r="O213" s="169" t="s">
        <v>64</v>
      </c>
    </row>
    <row r="214" spans="1:15" ht="15.75" x14ac:dyDescent="0.25">
      <c r="A214" s="368">
        <v>44277</v>
      </c>
      <c r="B214" s="170" t="s">
        <v>87</v>
      </c>
      <c r="C214" s="285" t="s">
        <v>88</v>
      </c>
      <c r="D214" s="285" t="s">
        <v>60</v>
      </c>
      <c r="E214" s="285" t="s">
        <v>61</v>
      </c>
      <c r="F214" s="171" t="s">
        <v>89</v>
      </c>
      <c r="G214" s="347"/>
      <c r="H214" s="347"/>
      <c r="I214" s="347"/>
      <c r="J214" s="347"/>
      <c r="K214" s="347"/>
      <c r="L214" s="347"/>
      <c r="M214" s="347"/>
      <c r="N214" s="347"/>
      <c r="O214" s="348"/>
    </row>
    <row r="215" spans="1:15" ht="15.75" x14ac:dyDescent="0.25">
      <c r="A215" s="368"/>
      <c r="B215" s="281">
        <v>100</v>
      </c>
      <c r="C215" s="273">
        <v>2</v>
      </c>
      <c r="D215" s="273">
        <v>15</v>
      </c>
      <c r="E215" s="273">
        <v>1385</v>
      </c>
      <c r="F215" s="273">
        <v>10</v>
      </c>
      <c r="G215" s="282">
        <v>44277</v>
      </c>
      <c r="H215" s="273">
        <v>0</v>
      </c>
      <c r="I215" s="274">
        <v>0</v>
      </c>
      <c r="J215" s="274">
        <v>0</v>
      </c>
      <c r="K215" s="274">
        <v>0</v>
      </c>
      <c r="L215" s="274">
        <v>1434</v>
      </c>
      <c r="M215" s="274">
        <v>10</v>
      </c>
      <c r="N215" s="274">
        <f>L215-M215</f>
        <v>1424</v>
      </c>
      <c r="O215" s="276">
        <v>1424</v>
      </c>
    </row>
    <row r="216" spans="1:15" ht="15.75" x14ac:dyDescent="0.25">
      <c r="A216" s="368"/>
      <c r="B216" s="284"/>
      <c r="C216" s="151"/>
      <c r="D216" s="372" t="s">
        <v>82</v>
      </c>
      <c r="E216" s="372"/>
      <c r="F216" s="372"/>
      <c r="G216" s="283" t="s">
        <v>83</v>
      </c>
      <c r="H216" s="272"/>
      <c r="I216" s="280"/>
      <c r="J216" s="280"/>
      <c r="K216" s="280"/>
      <c r="L216" s="280"/>
      <c r="M216" s="280"/>
      <c r="N216" s="280"/>
      <c r="O216" s="280"/>
    </row>
    <row r="217" spans="1:15" ht="15.75" x14ac:dyDescent="0.25">
      <c r="A217" s="368"/>
      <c r="B217" s="368"/>
      <c r="C217" s="368"/>
      <c r="D217" s="285" t="s">
        <v>60</v>
      </c>
      <c r="E217" s="285" t="s">
        <v>61</v>
      </c>
      <c r="F217" s="171" t="s">
        <v>89</v>
      </c>
      <c r="G217" s="347"/>
      <c r="H217" s="347"/>
      <c r="I217" s="347"/>
      <c r="J217" s="347"/>
      <c r="K217" s="347"/>
      <c r="L217" s="347"/>
      <c r="M217" s="347"/>
      <c r="N217" s="347"/>
      <c r="O217" s="348"/>
    </row>
    <row r="218" spans="1:15" ht="15.75" x14ac:dyDescent="0.25">
      <c r="A218" s="368"/>
      <c r="B218" s="368"/>
      <c r="C218" s="368"/>
      <c r="D218" s="349">
        <v>5</v>
      </c>
      <c r="E218" s="349">
        <v>295</v>
      </c>
      <c r="F218" s="349">
        <v>8</v>
      </c>
      <c r="G218" s="352">
        <v>44278</v>
      </c>
      <c r="H218" s="349">
        <v>0</v>
      </c>
      <c r="I218" s="373">
        <v>0</v>
      </c>
      <c r="J218" s="373">
        <v>0</v>
      </c>
      <c r="K218" s="373">
        <v>0</v>
      </c>
      <c r="L218" s="373">
        <v>295</v>
      </c>
      <c r="M218" s="373">
        <v>8</v>
      </c>
      <c r="N218" s="373">
        <f>L218-M218</f>
        <v>287</v>
      </c>
      <c r="O218" s="280">
        <v>267</v>
      </c>
    </row>
    <row r="219" spans="1:15" ht="15.75" x14ac:dyDescent="0.25">
      <c r="A219" s="368"/>
      <c r="B219" s="368"/>
      <c r="C219" s="368"/>
      <c r="D219" s="350"/>
      <c r="E219" s="350"/>
      <c r="F219" s="350"/>
      <c r="G219" s="350"/>
      <c r="H219" s="350"/>
      <c r="I219" s="374"/>
      <c r="J219" s="374"/>
      <c r="K219" s="374"/>
      <c r="L219" s="374"/>
      <c r="M219" s="374"/>
      <c r="N219" s="374"/>
      <c r="O219" s="280">
        <v>20</v>
      </c>
    </row>
    <row r="220" spans="1:15" ht="15.75" x14ac:dyDescent="0.25">
      <c r="A220" s="368"/>
      <c r="B220" s="368"/>
      <c r="C220" s="368"/>
      <c r="D220" s="351"/>
      <c r="E220" s="351"/>
      <c r="F220" s="351"/>
      <c r="G220" s="351"/>
      <c r="H220" s="351"/>
      <c r="I220" s="375"/>
      <c r="J220" s="375"/>
      <c r="K220" s="375"/>
      <c r="L220" s="375"/>
      <c r="M220" s="375"/>
      <c r="N220" s="375"/>
      <c r="O220" s="276">
        <f>O218+O219</f>
        <v>287</v>
      </c>
    </row>
    <row r="221" spans="1:15" ht="15.75" x14ac:dyDescent="0.25">
      <c r="A221" s="377"/>
      <c r="B221" s="378"/>
      <c r="C221" s="378"/>
      <c r="D221" s="378"/>
      <c r="E221" s="378"/>
      <c r="F221" s="378"/>
      <c r="G221" s="378"/>
      <c r="H221" s="378"/>
      <c r="I221" s="378"/>
      <c r="J221" s="378"/>
      <c r="K221" s="378"/>
      <c r="L221" s="378"/>
      <c r="M221" s="378"/>
      <c r="N221" s="378"/>
      <c r="O221" s="379"/>
    </row>
    <row r="222" spans="1:15" ht="15.75" x14ac:dyDescent="0.25">
      <c r="A222" s="150" t="s">
        <v>77</v>
      </c>
      <c r="B222" s="168"/>
      <c r="C222" s="150"/>
      <c r="D222" s="367" t="s">
        <v>78</v>
      </c>
      <c r="E222" s="367"/>
      <c r="F222" s="367"/>
      <c r="G222" s="278" t="s">
        <v>79</v>
      </c>
      <c r="H222" s="150" t="s">
        <v>8</v>
      </c>
      <c r="I222" s="169" t="s">
        <v>80</v>
      </c>
      <c r="J222" s="169" t="s">
        <v>62</v>
      </c>
      <c r="K222" s="169" t="s">
        <v>63</v>
      </c>
      <c r="L222" s="169" t="s">
        <v>81</v>
      </c>
      <c r="M222" s="169" t="s">
        <v>94</v>
      </c>
      <c r="N222" s="169" t="s">
        <v>95</v>
      </c>
      <c r="O222" s="169" t="s">
        <v>64</v>
      </c>
    </row>
    <row r="223" spans="1:15" ht="15.75" x14ac:dyDescent="0.25">
      <c r="A223" s="368">
        <v>44278</v>
      </c>
      <c r="B223" s="170" t="s">
        <v>87</v>
      </c>
      <c r="C223" s="285" t="s">
        <v>88</v>
      </c>
      <c r="D223" s="285" t="s">
        <v>60</v>
      </c>
      <c r="E223" s="285" t="s">
        <v>61</v>
      </c>
      <c r="F223" s="171" t="s">
        <v>89</v>
      </c>
      <c r="G223" s="347"/>
      <c r="H223" s="347"/>
      <c r="I223" s="347"/>
      <c r="J223" s="347"/>
      <c r="K223" s="347"/>
      <c r="L223" s="347"/>
      <c r="M223" s="347"/>
      <c r="N223" s="347"/>
      <c r="O223" s="348"/>
    </row>
    <row r="224" spans="1:15" ht="15.75" x14ac:dyDescent="0.25">
      <c r="A224" s="368"/>
      <c r="B224" s="369">
        <v>100</v>
      </c>
      <c r="C224" s="349">
        <v>1</v>
      </c>
      <c r="D224" s="349">
        <v>8</v>
      </c>
      <c r="E224" s="349">
        <v>1392</v>
      </c>
      <c r="F224" s="349">
        <v>11</v>
      </c>
      <c r="G224" s="352">
        <v>44278</v>
      </c>
      <c r="H224" s="349">
        <v>0</v>
      </c>
      <c r="I224" s="373">
        <v>0</v>
      </c>
      <c r="J224" s="373">
        <v>0</v>
      </c>
      <c r="K224" s="373">
        <v>0</v>
      </c>
      <c r="L224" s="373">
        <v>1441.5</v>
      </c>
      <c r="M224" s="373">
        <v>11</v>
      </c>
      <c r="N224" s="373">
        <f>L224-M224</f>
        <v>1430.5</v>
      </c>
      <c r="O224" s="280">
        <v>1411</v>
      </c>
    </row>
    <row r="225" spans="1:15" ht="15.75" x14ac:dyDescent="0.25">
      <c r="A225" s="368"/>
      <c r="B225" s="370"/>
      <c r="C225" s="350"/>
      <c r="D225" s="350"/>
      <c r="E225" s="350"/>
      <c r="F225" s="350"/>
      <c r="G225" s="353"/>
      <c r="H225" s="350"/>
      <c r="I225" s="374"/>
      <c r="J225" s="374"/>
      <c r="K225" s="374"/>
      <c r="L225" s="374"/>
      <c r="M225" s="374"/>
      <c r="N225" s="374"/>
      <c r="O225" s="280">
        <v>20</v>
      </c>
    </row>
    <row r="226" spans="1:15" ht="15.75" x14ac:dyDescent="0.25">
      <c r="A226" s="368"/>
      <c r="B226" s="371"/>
      <c r="C226" s="351"/>
      <c r="D226" s="351"/>
      <c r="E226" s="351"/>
      <c r="F226" s="351"/>
      <c r="G226" s="354"/>
      <c r="H226" s="351"/>
      <c r="I226" s="375"/>
      <c r="J226" s="375"/>
      <c r="K226" s="375"/>
      <c r="L226" s="375"/>
      <c r="M226" s="375"/>
      <c r="N226" s="375"/>
      <c r="O226" s="276">
        <f>O224+O225</f>
        <v>1431</v>
      </c>
    </row>
    <row r="227" spans="1:15" ht="15.75" x14ac:dyDescent="0.25">
      <c r="A227" s="368"/>
      <c r="B227" s="284"/>
      <c r="C227" s="151"/>
      <c r="D227" s="372" t="s">
        <v>82</v>
      </c>
      <c r="E227" s="372"/>
      <c r="F227" s="372"/>
      <c r="G227" s="283" t="s">
        <v>83</v>
      </c>
      <c r="H227" s="272"/>
      <c r="I227" s="280"/>
      <c r="J227" s="280"/>
      <c r="K227" s="280"/>
      <c r="L227" s="280"/>
      <c r="M227" s="280"/>
      <c r="N227" s="280"/>
      <c r="O227" s="280"/>
    </row>
    <row r="228" spans="1:15" ht="15.75" x14ac:dyDescent="0.25">
      <c r="A228" s="368"/>
      <c r="B228" s="368"/>
      <c r="C228" s="368"/>
      <c r="D228" s="285" t="s">
        <v>60</v>
      </c>
      <c r="E228" s="285" t="s">
        <v>61</v>
      </c>
      <c r="F228" s="171" t="s">
        <v>89</v>
      </c>
      <c r="G228" s="347"/>
      <c r="H228" s="347"/>
      <c r="I228" s="347"/>
      <c r="J228" s="347"/>
      <c r="K228" s="347"/>
      <c r="L228" s="347"/>
      <c r="M228" s="347"/>
      <c r="N228" s="347"/>
      <c r="O228" s="348"/>
    </row>
    <row r="229" spans="1:15" ht="15.75" x14ac:dyDescent="0.25">
      <c r="A229" s="368"/>
      <c r="B229" s="368"/>
      <c r="C229" s="368"/>
      <c r="D229" s="273">
        <v>1</v>
      </c>
      <c r="E229" s="273">
        <v>299</v>
      </c>
      <c r="F229" s="273">
        <v>7</v>
      </c>
      <c r="G229" s="282">
        <v>44279</v>
      </c>
      <c r="H229" s="273">
        <v>0</v>
      </c>
      <c r="I229" s="274">
        <v>0</v>
      </c>
      <c r="J229" s="274">
        <v>0</v>
      </c>
      <c r="K229" s="274">
        <v>0</v>
      </c>
      <c r="L229" s="274">
        <v>299</v>
      </c>
      <c r="M229" s="274">
        <v>7</v>
      </c>
      <c r="N229" s="274">
        <f>L229-M229</f>
        <v>292</v>
      </c>
      <c r="O229" s="276">
        <v>292</v>
      </c>
    </row>
    <row r="230" spans="1:15" ht="15.75" x14ac:dyDescent="0.25">
      <c r="A230" s="377"/>
      <c r="B230" s="378"/>
      <c r="C230" s="378"/>
      <c r="D230" s="378"/>
      <c r="E230" s="378"/>
      <c r="F230" s="378"/>
      <c r="G230" s="378"/>
      <c r="H230" s="378"/>
      <c r="I230" s="378"/>
      <c r="J230" s="378"/>
      <c r="K230" s="378"/>
      <c r="L230" s="378"/>
      <c r="M230" s="378"/>
      <c r="N230" s="378"/>
      <c r="O230" s="379"/>
    </row>
    <row r="231" spans="1:15" ht="15.75" x14ac:dyDescent="0.25">
      <c r="A231" s="150" t="s">
        <v>77</v>
      </c>
      <c r="B231" s="168"/>
      <c r="C231" s="150"/>
      <c r="D231" s="367" t="s">
        <v>78</v>
      </c>
      <c r="E231" s="367"/>
      <c r="F231" s="367"/>
      <c r="G231" s="278" t="s">
        <v>79</v>
      </c>
      <c r="H231" s="150" t="s">
        <v>8</v>
      </c>
      <c r="I231" s="169" t="s">
        <v>80</v>
      </c>
      <c r="J231" s="169" t="s">
        <v>62</v>
      </c>
      <c r="K231" s="169" t="s">
        <v>63</v>
      </c>
      <c r="L231" s="169" t="s">
        <v>81</v>
      </c>
      <c r="M231" s="169" t="s">
        <v>94</v>
      </c>
      <c r="N231" s="169" t="s">
        <v>95</v>
      </c>
      <c r="O231" s="169" t="s">
        <v>64</v>
      </c>
    </row>
    <row r="232" spans="1:15" ht="15.75" x14ac:dyDescent="0.25">
      <c r="A232" s="368">
        <v>44279</v>
      </c>
      <c r="B232" s="170" t="s">
        <v>87</v>
      </c>
      <c r="C232" s="285" t="s">
        <v>88</v>
      </c>
      <c r="D232" s="285" t="s">
        <v>60</v>
      </c>
      <c r="E232" s="285" t="s">
        <v>61</v>
      </c>
      <c r="F232" s="171" t="s">
        <v>89</v>
      </c>
      <c r="G232" s="347"/>
      <c r="H232" s="347"/>
      <c r="I232" s="347"/>
      <c r="J232" s="347"/>
      <c r="K232" s="347"/>
      <c r="L232" s="347"/>
      <c r="M232" s="347"/>
      <c r="N232" s="347"/>
      <c r="O232" s="348"/>
    </row>
    <row r="233" spans="1:15" ht="15.75" x14ac:dyDescent="0.25">
      <c r="A233" s="368"/>
      <c r="B233" s="369">
        <v>100</v>
      </c>
      <c r="C233" s="349">
        <v>2</v>
      </c>
      <c r="D233" s="349">
        <v>14</v>
      </c>
      <c r="E233" s="349">
        <v>1386</v>
      </c>
      <c r="F233" s="349">
        <v>13</v>
      </c>
      <c r="G233" s="352">
        <v>44279</v>
      </c>
      <c r="H233" s="349">
        <v>0</v>
      </c>
      <c r="I233" s="373">
        <v>0</v>
      </c>
      <c r="J233" s="373">
        <v>0</v>
      </c>
      <c r="K233" s="373">
        <v>0</v>
      </c>
      <c r="L233" s="373">
        <v>1435</v>
      </c>
      <c r="M233" s="373">
        <v>13</v>
      </c>
      <c r="N233" s="373">
        <f>L233-M233</f>
        <v>1422</v>
      </c>
      <c r="O233" s="280">
        <v>1360</v>
      </c>
    </row>
    <row r="234" spans="1:15" ht="15.75" x14ac:dyDescent="0.25">
      <c r="A234" s="368"/>
      <c r="B234" s="370"/>
      <c r="C234" s="350"/>
      <c r="D234" s="350"/>
      <c r="E234" s="350"/>
      <c r="F234" s="350"/>
      <c r="G234" s="353"/>
      <c r="H234" s="350"/>
      <c r="I234" s="374"/>
      <c r="J234" s="374"/>
      <c r="K234" s="374"/>
      <c r="L234" s="374"/>
      <c r="M234" s="374"/>
      <c r="N234" s="374"/>
      <c r="O234" s="280">
        <v>62</v>
      </c>
    </row>
    <row r="235" spans="1:15" ht="15.75" x14ac:dyDescent="0.25">
      <c r="A235" s="368"/>
      <c r="B235" s="371"/>
      <c r="C235" s="351"/>
      <c r="D235" s="351"/>
      <c r="E235" s="351"/>
      <c r="F235" s="351"/>
      <c r="G235" s="354"/>
      <c r="H235" s="351"/>
      <c r="I235" s="375"/>
      <c r="J235" s="375"/>
      <c r="K235" s="375"/>
      <c r="L235" s="375"/>
      <c r="M235" s="375"/>
      <c r="N235" s="375"/>
      <c r="O235" s="276">
        <f>O233+O234</f>
        <v>1422</v>
      </c>
    </row>
    <row r="236" spans="1:15" ht="15.75" x14ac:dyDescent="0.25">
      <c r="A236" s="368"/>
      <c r="B236" s="284"/>
      <c r="C236" s="151"/>
      <c r="D236" s="372" t="s">
        <v>82</v>
      </c>
      <c r="E236" s="372"/>
      <c r="F236" s="372"/>
      <c r="G236" s="283" t="s">
        <v>83</v>
      </c>
      <c r="H236" s="272"/>
      <c r="I236" s="280"/>
      <c r="J236" s="280"/>
      <c r="K236" s="280"/>
      <c r="L236" s="280"/>
      <c r="M236" s="280"/>
      <c r="N236" s="280"/>
      <c r="O236" s="280"/>
    </row>
    <row r="237" spans="1:15" ht="15.75" x14ac:dyDescent="0.25">
      <c r="A237" s="368"/>
      <c r="B237" s="368"/>
      <c r="C237" s="368"/>
      <c r="D237" s="285" t="s">
        <v>60</v>
      </c>
      <c r="E237" s="285" t="s">
        <v>61</v>
      </c>
      <c r="F237" s="171" t="s">
        <v>89</v>
      </c>
      <c r="G237" s="347"/>
      <c r="H237" s="347"/>
      <c r="I237" s="347"/>
      <c r="J237" s="347"/>
      <c r="K237" s="347"/>
      <c r="L237" s="347"/>
      <c r="M237" s="347"/>
      <c r="N237" s="347"/>
      <c r="O237" s="348"/>
    </row>
    <row r="238" spans="1:15" ht="15.75" x14ac:dyDescent="0.25">
      <c r="A238" s="368"/>
      <c r="B238" s="368"/>
      <c r="C238" s="368"/>
      <c r="D238" s="273">
        <v>0</v>
      </c>
      <c r="E238" s="273">
        <v>300</v>
      </c>
      <c r="F238" s="273">
        <v>5</v>
      </c>
      <c r="G238" s="282">
        <v>44280</v>
      </c>
      <c r="H238" s="273">
        <v>0</v>
      </c>
      <c r="I238" s="274">
        <v>0</v>
      </c>
      <c r="J238" s="274">
        <v>0</v>
      </c>
      <c r="K238" s="274">
        <v>0</v>
      </c>
      <c r="L238" s="274">
        <v>300</v>
      </c>
      <c r="M238" s="274">
        <v>5</v>
      </c>
      <c r="N238" s="274">
        <f>L238-M238</f>
        <v>295</v>
      </c>
      <c r="O238" s="276">
        <v>295</v>
      </c>
    </row>
    <row r="239" spans="1:15" ht="15.75" x14ac:dyDescent="0.25">
      <c r="A239" s="377"/>
      <c r="B239" s="378"/>
      <c r="C239" s="378"/>
      <c r="D239" s="378"/>
      <c r="E239" s="378"/>
      <c r="F239" s="378"/>
      <c r="G239" s="378"/>
      <c r="H239" s="378"/>
      <c r="I239" s="378"/>
      <c r="J239" s="378"/>
      <c r="K239" s="378"/>
      <c r="L239" s="378"/>
      <c r="M239" s="378"/>
      <c r="N239" s="378"/>
      <c r="O239" s="379"/>
    </row>
    <row r="240" spans="1:15" ht="15.75" x14ac:dyDescent="0.25">
      <c r="A240" s="150" t="s">
        <v>77</v>
      </c>
      <c r="B240" s="168"/>
      <c r="C240" s="150"/>
      <c r="D240" s="367" t="s">
        <v>78</v>
      </c>
      <c r="E240" s="367"/>
      <c r="F240" s="367"/>
      <c r="G240" s="278" t="s">
        <v>79</v>
      </c>
      <c r="H240" s="150" t="s">
        <v>8</v>
      </c>
      <c r="I240" s="169" t="s">
        <v>80</v>
      </c>
      <c r="J240" s="169" t="s">
        <v>62</v>
      </c>
      <c r="K240" s="169" t="s">
        <v>63</v>
      </c>
      <c r="L240" s="169" t="s">
        <v>81</v>
      </c>
      <c r="M240" s="169" t="s">
        <v>94</v>
      </c>
      <c r="N240" s="169" t="s">
        <v>95</v>
      </c>
      <c r="O240" s="169" t="s">
        <v>64</v>
      </c>
    </row>
    <row r="241" spans="1:15" ht="15.75" x14ac:dyDescent="0.25">
      <c r="A241" s="368">
        <v>44280</v>
      </c>
      <c r="B241" s="170" t="s">
        <v>87</v>
      </c>
      <c r="C241" s="285" t="s">
        <v>88</v>
      </c>
      <c r="D241" s="285" t="s">
        <v>60</v>
      </c>
      <c r="E241" s="285" t="s">
        <v>61</v>
      </c>
      <c r="F241" s="171" t="s">
        <v>89</v>
      </c>
      <c r="G241" s="347"/>
      <c r="H241" s="347"/>
      <c r="I241" s="347"/>
      <c r="J241" s="347"/>
      <c r="K241" s="347"/>
      <c r="L241" s="347"/>
      <c r="M241" s="347"/>
      <c r="N241" s="347"/>
      <c r="O241" s="348"/>
    </row>
    <row r="242" spans="1:15" ht="15.75" x14ac:dyDescent="0.25">
      <c r="A242" s="368"/>
      <c r="B242" s="281">
        <v>100</v>
      </c>
      <c r="C242" s="273">
        <v>0</v>
      </c>
      <c r="D242" s="273">
        <v>12</v>
      </c>
      <c r="E242" s="273">
        <v>1390</v>
      </c>
      <c r="F242" s="273">
        <v>0</v>
      </c>
      <c r="G242" s="282">
        <v>44280</v>
      </c>
      <c r="H242" s="273">
        <v>0</v>
      </c>
      <c r="I242" s="274">
        <v>0</v>
      </c>
      <c r="J242" s="274">
        <v>0</v>
      </c>
      <c r="K242" s="274">
        <v>0</v>
      </c>
      <c r="L242" s="274">
        <v>1438</v>
      </c>
      <c r="M242" s="274">
        <v>0</v>
      </c>
      <c r="N242" s="274">
        <f>L242-M242</f>
        <v>1438</v>
      </c>
      <c r="O242" s="276">
        <v>1430</v>
      </c>
    </row>
    <row r="243" spans="1:15" ht="15.75" x14ac:dyDescent="0.25">
      <c r="A243" s="368"/>
      <c r="B243" s="284"/>
      <c r="C243" s="151"/>
      <c r="D243" s="372" t="s">
        <v>82</v>
      </c>
      <c r="E243" s="372"/>
      <c r="F243" s="372"/>
      <c r="G243" s="283" t="s">
        <v>83</v>
      </c>
      <c r="H243" s="272"/>
      <c r="I243" s="280"/>
      <c r="J243" s="280"/>
      <c r="K243" s="280"/>
      <c r="L243" s="280"/>
      <c r="M243" s="280"/>
      <c r="N243" s="280"/>
      <c r="O243" s="280"/>
    </row>
    <row r="244" spans="1:15" ht="15.75" x14ac:dyDescent="0.25">
      <c r="A244" s="368"/>
      <c r="B244" s="368"/>
      <c r="C244" s="368"/>
      <c r="D244" s="285" t="s">
        <v>60</v>
      </c>
      <c r="E244" s="285" t="s">
        <v>61</v>
      </c>
      <c r="F244" s="171" t="s">
        <v>89</v>
      </c>
      <c r="G244" s="347"/>
      <c r="H244" s="347"/>
      <c r="I244" s="347"/>
      <c r="J244" s="347"/>
      <c r="K244" s="347"/>
      <c r="L244" s="347"/>
      <c r="M244" s="347"/>
      <c r="N244" s="347"/>
      <c r="O244" s="348"/>
    </row>
    <row r="245" spans="1:15" ht="15.75" x14ac:dyDescent="0.25">
      <c r="A245" s="368"/>
      <c r="B245" s="368"/>
      <c r="C245" s="368"/>
      <c r="D245" s="273">
        <v>1</v>
      </c>
      <c r="E245" s="273">
        <v>299</v>
      </c>
      <c r="F245" s="273">
        <v>0</v>
      </c>
      <c r="G245" s="282">
        <v>44281</v>
      </c>
      <c r="H245" s="273">
        <v>0</v>
      </c>
      <c r="I245" s="274">
        <v>0</v>
      </c>
      <c r="J245" s="274">
        <v>0</v>
      </c>
      <c r="K245" s="274">
        <v>0</v>
      </c>
      <c r="L245" s="274">
        <v>299</v>
      </c>
      <c r="M245" s="274">
        <v>0</v>
      </c>
      <c r="N245" s="274">
        <f>L245-M245</f>
        <v>299</v>
      </c>
      <c r="O245" s="276">
        <v>292</v>
      </c>
    </row>
    <row r="246" spans="1:15" ht="15.75" x14ac:dyDescent="0.25">
      <c r="A246" s="377"/>
      <c r="B246" s="378"/>
      <c r="C246" s="378"/>
      <c r="D246" s="378"/>
      <c r="E246" s="378"/>
      <c r="F246" s="378"/>
      <c r="G246" s="378"/>
      <c r="H246" s="378"/>
      <c r="I246" s="378"/>
      <c r="J246" s="378"/>
      <c r="K246" s="378"/>
      <c r="L246" s="378"/>
      <c r="M246" s="378"/>
      <c r="N246" s="378"/>
      <c r="O246" s="379"/>
    </row>
    <row r="247" spans="1:15" ht="15.75" x14ac:dyDescent="0.25">
      <c r="A247" s="150" t="s">
        <v>77</v>
      </c>
      <c r="B247" s="168"/>
      <c r="C247" s="150"/>
      <c r="D247" s="367" t="s">
        <v>78</v>
      </c>
      <c r="E247" s="367"/>
      <c r="F247" s="367"/>
      <c r="G247" s="278" t="s">
        <v>79</v>
      </c>
      <c r="H247" s="150" t="s">
        <v>8</v>
      </c>
      <c r="I247" s="169" t="s">
        <v>80</v>
      </c>
      <c r="J247" s="169" t="s">
        <v>62</v>
      </c>
      <c r="K247" s="169" t="s">
        <v>63</v>
      </c>
      <c r="L247" s="169" t="s">
        <v>81</v>
      </c>
      <c r="M247" s="169" t="s">
        <v>94</v>
      </c>
      <c r="N247" s="169" t="s">
        <v>95</v>
      </c>
      <c r="O247" s="169" t="s">
        <v>64</v>
      </c>
    </row>
    <row r="248" spans="1:15" ht="15.75" x14ac:dyDescent="0.25">
      <c r="A248" s="368">
        <v>44281</v>
      </c>
      <c r="B248" s="170" t="s">
        <v>87</v>
      </c>
      <c r="C248" s="285" t="s">
        <v>88</v>
      </c>
      <c r="D248" s="285" t="s">
        <v>60</v>
      </c>
      <c r="E248" s="285" t="s">
        <v>61</v>
      </c>
      <c r="F248" s="171" t="s">
        <v>89</v>
      </c>
      <c r="G248" s="347"/>
      <c r="H248" s="347"/>
      <c r="I248" s="347"/>
      <c r="J248" s="347"/>
      <c r="K248" s="347"/>
      <c r="L248" s="347"/>
      <c r="M248" s="347"/>
      <c r="N248" s="347"/>
      <c r="O248" s="348"/>
    </row>
    <row r="249" spans="1:15" ht="15.75" x14ac:dyDescent="0.25">
      <c r="A249" s="368"/>
      <c r="B249" s="369">
        <v>100</v>
      </c>
      <c r="C249" s="349">
        <v>2</v>
      </c>
      <c r="D249" s="349">
        <v>10</v>
      </c>
      <c r="E249" s="349">
        <v>1390</v>
      </c>
      <c r="F249" s="349">
        <v>8</v>
      </c>
      <c r="G249" s="352">
        <v>44281</v>
      </c>
      <c r="H249" s="349">
        <v>0</v>
      </c>
      <c r="I249" s="373">
        <v>0</v>
      </c>
      <c r="J249" s="373">
        <v>0</v>
      </c>
      <c r="K249" s="373">
        <v>0</v>
      </c>
      <c r="L249" s="373">
        <v>1439</v>
      </c>
      <c r="M249" s="373">
        <v>8</v>
      </c>
      <c r="N249" s="373">
        <f>L249-M249</f>
        <v>1431</v>
      </c>
      <c r="O249" s="280">
        <v>1312</v>
      </c>
    </row>
    <row r="250" spans="1:15" ht="15.75" x14ac:dyDescent="0.25">
      <c r="A250" s="368"/>
      <c r="B250" s="370"/>
      <c r="C250" s="350"/>
      <c r="D250" s="350"/>
      <c r="E250" s="350"/>
      <c r="F250" s="350"/>
      <c r="G250" s="353"/>
      <c r="H250" s="350"/>
      <c r="I250" s="374"/>
      <c r="J250" s="374"/>
      <c r="K250" s="374"/>
      <c r="L250" s="374"/>
      <c r="M250" s="374"/>
      <c r="N250" s="374"/>
      <c r="O250" s="280">
        <v>120</v>
      </c>
    </row>
    <row r="251" spans="1:15" ht="15.75" x14ac:dyDescent="0.25">
      <c r="A251" s="368"/>
      <c r="B251" s="371"/>
      <c r="C251" s="351"/>
      <c r="D251" s="351"/>
      <c r="E251" s="351"/>
      <c r="F251" s="351"/>
      <c r="G251" s="354"/>
      <c r="H251" s="351"/>
      <c r="I251" s="375"/>
      <c r="J251" s="375"/>
      <c r="K251" s="375"/>
      <c r="L251" s="375"/>
      <c r="M251" s="375"/>
      <c r="N251" s="375"/>
      <c r="O251" s="276">
        <f>O249+O250</f>
        <v>1432</v>
      </c>
    </row>
    <row r="252" spans="1:15" ht="15.75" x14ac:dyDescent="0.25">
      <c r="A252" s="368"/>
      <c r="B252" s="284"/>
      <c r="C252" s="151"/>
      <c r="D252" s="372" t="s">
        <v>82</v>
      </c>
      <c r="E252" s="372"/>
      <c r="F252" s="372"/>
      <c r="G252" s="283" t="s">
        <v>83</v>
      </c>
      <c r="H252" s="272"/>
      <c r="I252" s="280"/>
      <c r="J252" s="280"/>
      <c r="K252" s="280"/>
      <c r="L252" s="280"/>
      <c r="M252" s="280"/>
      <c r="N252" s="280"/>
      <c r="O252" s="280"/>
    </row>
    <row r="253" spans="1:15" ht="15.75" x14ac:dyDescent="0.25">
      <c r="A253" s="368"/>
      <c r="B253" s="368"/>
      <c r="C253" s="368"/>
      <c r="D253" s="285" t="s">
        <v>60</v>
      </c>
      <c r="E253" s="285" t="s">
        <v>61</v>
      </c>
      <c r="F253" s="171" t="s">
        <v>89</v>
      </c>
      <c r="G253" s="347"/>
      <c r="H253" s="347"/>
      <c r="I253" s="347"/>
      <c r="J253" s="347"/>
      <c r="K253" s="347"/>
      <c r="L253" s="347"/>
      <c r="M253" s="347"/>
      <c r="N253" s="347"/>
      <c r="O253" s="348"/>
    </row>
    <row r="254" spans="1:15" ht="15.75" x14ac:dyDescent="0.25">
      <c r="A254" s="368"/>
      <c r="B254" s="368"/>
      <c r="C254" s="368"/>
      <c r="D254" s="349">
        <v>0</v>
      </c>
      <c r="E254" s="349">
        <v>300</v>
      </c>
      <c r="F254" s="349">
        <v>3</v>
      </c>
      <c r="G254" s="352">
        <v>44284</v>
      </c>
      <c r="H254" s="349">
        <v>0</v>
      </c>
      <c r="I254" s="373">
        <v>0</v>
      </c>
      <c r="J254" s="373">
        <v>0</v>
      </c>
      <c r="K254" s="373">
        <v>0</v>
      </c>
      <c r="L254" s="373">
        <v>300</v>
      </c>
      <c r="M254" s="373">
        <v>3</v>
      </c>
      <c r="N254" s="373">
        <f>L254-M254</f>
        <v>297</v>
      </c>
      <c r="O254" s="280">
        <v>287</v>
      </c>
    </row>
    <row r="255" spans="1:15" ht="15.75" x14ac:dyDescent="0.25">
      <c r="A255" s="368"/>
      <c r="B255" s="368"/>
      <c r="C255" s="368"/>
      <c r="D255" s="350"/>
      <c r="E255" s="350"/>
      <c r="F255" s="350"/>
      <c r="G255" s="350"/>
      <c r="H255" s="350"/>
      <c r="I255" s="374"/>
      <c r="J255" s="374"/>
      <c r="K255" s="374"/>
      <c r="L255" s="374"/>
      <c r="M255" s="374"/>
      <c r="N255" s="374"/>
      <c r="O255" s="280">
        <v>10</v>
      </c>
    </row>
    <row r="256" spans="1:15" ht="15.75" x14ac:dyDescent="0.25">
      <c r="A256" s="368"/>
      <c r="B256" s="368"/>
      <c r="C256" s="368"/>
      <c r="D256" s="351"/>
      <c r="E256" s="351"/>
      <c r="F256" s="351"/>
      <c r="G256" s="351"/>
      <c r="H256" s="351"/>
      <c r="I256" s="375"/>
      <c r="J256" s="375"/>
      <c r="K256" s="375"/>
      <c r="L256" s="375"/>
      <c r="M256" s="375"/>
      <c r="N256" s="375"/>
      <c r="O256" s="276">
        <f>O254+O255</f>
        <v>297</v>
      </c>
    </row>
    <row r="257" spans="1:15" ht="15.75" x14ac:dyDescent="0.25">
      <c r="A257" s="377"/>
      <c r="B257" s="378"/>
      <c r="C257" s="378"/>
      <c r="D257" s="378"/>
      <c r="E257" s="378"/>
      <c r="F257" s="378"/>
      <c r="G257" s="378"/>
      <c r="H257" s="378"/>
      <c r="I257" s="378"/>
      <c r="J257" s="378"/>
      <c r="K257" s="378"/>
      <c r="L257" s="378"/>
      <c r="M257" s="378"/>
      <c r="N257" s="378"/>
      <c r="O257" s="379"/>
    </row>
    <row r="258" spans="1:15" ht="15.75" x14ac:dyDescent="0.25">
      <c r="A258" s="150" t="s">
        <v>77</v>
      </c>
      <c r="B258" s="168"/>
      <c r="C258" s="150"/>
      <c r="D258" s="367" t="s">
        <v>78</v>
      </c>
      <c r="E258" s="367"/>
      <c r="F258" s="367"/>
      <c r="G258" s="278" t="s">
        <v>79</v>
      </c>
      <c r="H258" s="150" t="s">
        <v>8</v>
      </c>
      <c r="I258" s="169" t="s">
        <v>80</v>
      </c>
      <c r="J258" s="169" t="s">
        <v>62</v>
      </c>
      <c r="K258" s="169" t="s">
        <v>63</v>
      </c>
      <c r="L258" s="169" t="s">
        <v>81</v>
      </c>
      <c r="M258" s="169" t="s">
        <v>94</v>
      </c>
      <c r="N258" s="169" t="s">
        <v>95</v>
      </c>
      <c r="O258" s="169" t="s">
        <v>64</v>
      </c>
    </row>
    <row r="259" spans="1:15" ht="15.75" x14ac:dyDescent="0.25">
      <c r="A259" s="368">
        <v>44282</v>
      </c>
      <c r="B259" s="170" t="s">
        <v>87</v>
      </c>
      <c r="C259" s="285" t="s">
        <v>88</v>
      </c>
      <c r="D259" s="285" t="s">
        <v>60</v>
      </c>
      <c r="E259" s="285" t="s">
        <v>61</v>
      </c>
      <c r="F259" s="171" t="s">
        <v>89</v>
      </c>
      <c r="G259" s="347"/>
      <c r="H259" s="347"/>
      <c r="I259" s="347"/>
      <c r="J259" s="347"/>
      <c r="K259" s="347"/>
      <c r="L259" s="347"/>
      <c r="M259" s="347"/>
      <c r="N259" s="347"/>
      <c r="O259" s="348"/>
    </row>
    <row r="260" spans="1:15" ht="15.75" x14ac:dyDescent="0.25">
      <c r="A260" s="368"/>
      <c r="B260" s="281">
        <v>100</v>
      </c>
      <c r="C260" s="273">
        <v>2</v>
      </c>
      <c r="D260" s="273">
        <v>13</v>
      </c>
      <c r="E260" s="273">
        <v>1187</v>
      </c>
      <c r="F260" s="273">
        <v>6</v>
      </c>
      <c r="G260" s="282">
        <v>44284</v>
      </c>
      <c r="H260" s="273">
        <v>0</v>
      </c>
      <c r="I260" s="274">
        <v>0</v>
      </c>
      <c r="J260" s="274">
        <v>0</v>
      </c>
      <c r="K260" s="274">
        <v>0</v>
      </c>
      <c r="L260" s="274">
        <v>1236</v>
      </c>
      <c r="M260" s="274">
        <v>6</v>
      </c>
      <c r="N260" s="274">
        <f>L260-M260</f>
        <v>1230</v>
      </c>
      <c r="O260" s="276">
        <v>1230</v>
      </c>
    </row>
    <row r="261" spans="1:15" ht="15.75" x14ac:dyDescent="0.25">
      <c r="A261" s="368"/>
      <c r="B261" s="284"/>
      <c r="C261" s="151"/>
      <c r="D261" s="372" t="s">
        <v>82</v>
      </c>
      <c r="E261" s="372"/>
      <c r="F261" s="372"/>
      <c r="G261" s="283" t="s">
        <v>83</v>
      </c>
      <c r="H261" s="272"/>
      <c r="I261" s="280"/>
      <c r="J261" s="280"/>
      <c r="K261" s="280"/>
      <c r="L261" s="280"/>
      <c r="M261" s="280"/>
      <c r="N261" s="280"/>
      <c r="O261" s="280"/>
    </row>
    <row r="262" spans="1:15" ht="15.75" x14ac:dyDescent="0.25">
      <c r="A262" s="368"/>
      <c r="B262" s="368"/>
      <c r="C262" s="368"/>
      <c r="D262" s="285" t="s">
        <v>60</v>
      </c>
      <c r="E262" s="285" t="s">
        <v>61</v>
      </c>
      <c r="F262" s="171" t="s">
        <v>89</v>
      </c>
      <c r="G262" s="364"/>
      <c r="H262" s="365"/>
      <c r="I262" s="365"/>
      <c r="J262" s="365"/>
      <c r="K262" s="365"/>
      <c r="L262" s="365"/>
      <c r="M262" s="365"/>
      <c r="N262" s="365"/>
      <c r="O262" s="366"/>
    </row>
    <row r="263" spans="1:15" ht="15.75" x14ac:dyDescent="0.25">
      <c r="A263" s="368"/>
      <c r="B263" s="368"/>
      <c r="C263" s="368"/>
      <c r="D263" s="273">
        <v>3</v>
      </c>
      <c r="E263" s="273">
        <v>297</v>
      </c>
      <c r="F263" s="273">
        <v>6</v>
      </c>
      <c r="G263" s="282">
        <v>44284</v>
      </c>
      <c r="H263" s="273">
        <v>0</v>
      </c>
      <c r="I263" s="274">
        <v>0</v>
      </c>
      <c r="J263" s="274">
        <v>0</v>
      </c>
      <c r="K263" s="274">
        <v>0</v>
      </c>
      <c r="L263" s="274">
        <v>297</v>
      </c>
      <c r="M263" s="274">
        <v>6</v>
      </c>
      <c r="N263" s="274">
        <f>L263-M263</f>
        <v>291</v>
      </c>
      <c r="O263" s="276">
        <v>291</v>
      </c>
    </row>
    <row r="264" spans="1:15" ht="15.75" x14ac:dyDescent="0.25">
      <c r="A264" s="364"/>
      <c r="B264" s="365"/>
      <c r="C264" s="365"/>
      <c r="D264" s="365"/>
      <c r="E264" s="365"/>
      <c r="F264" s="365"/>
      <c r="G264" s="365"/>
      <c r="H264" s="365"/>
      <c r="I264" s="365"/>
      <c r="J264" s="365"/>
      <c r="K264" s="365"/>
      <c r="L264" s="365"/>
      <c r="M264" s="365"/>
      <c r="N264" s="365"/>
      <c r="O264" s="366"/>
    </row>
    <row r="265" spans="1:15" ht="15.75" x14ac:dyDescent="0.25">
      <c r="A265" s="150" t="s">
        <v>77</v>
      </c>
      <c r="B265" s="168"/>
      <c r="C265" s="150"/>
      <c r="D265" s="367" t="s">
        <v>78</v>
      </c>
      <c r="E265" s="367"/>
      <c r="F265" s="367"/>
      <c r="G265" s="278" t="s">
        <v>79</v>
      </c>
      <c r="H265" s="150" t="s">
        <v>8</v>
      </c>
      <c r="I265" s="169" t="s">
        <v>80</v>
      </c>
      <c r="J265" s="169" t="s">
        <v>62</v>
      </c>
      <c r="K265" s="169" t="s">
        <v>63</v>
      </c>
      <c r="L265" s="169" t="s">
        <v>81</v>
      </c>
      <c r="M265" s="169" t="s">
        <v>94</v>
      </c>
      <c r="N265" s="169" t="s">
        <v>95</v>
      </c>
      <c r="O265" s="169" t="s">
        <v>64</v>
      </c>
    </row>
    <row r="266" spans="1:15" ht="15.75" x14ac:dyDescent="0.25">
      <c r="A266" s="368">
        <v>44467</v>
      </c>
      <c r="B266" s="170" t="s">
        <v>87</v>
      </c>
      <c r="C266" s="285" t="s">
        <v>88</v>
      </c>
      <c r="D266" s="285" t="s">
        <v>60</v>
      </c>
      <c r="E266" s="285" t="s">
        <v>61</v>
      </c>
      <c r="F266" s="171" t="s">
        <v>89</v>
      </c>
      <c r="G266" s="364"/>
      <c r="H266" s="365"/>
      <c r="I266" s="365"/>
      <c r="J266" s="365"/>
      <c r="K266" s="365"/>
      <c r="L266" s="365"/>
      <c r="M266" s="365"/>
      <c r="N266" s="365"/>
      <c r="O266" s="366"/>
    </row>
    <row r="267" spans="1:15" ht="15.75" x14ac:dyDescent="0.25">
      <c r="A267" s="368"/>
      <c r="B267" s="281">
        <v>62</v>
      </c>
      <c r="C267" s="273">
        <v>0</v>
      </c>
      <c r="D267" s="273">
        <v>12</v>
      </c>
      <c r="E267" s="273">
        <v>690</v>
      </c>
      <c r="F267" s="273">
        <v>3</v>
      </c>
      <c r="G267" s="282">
        <v>44284</v>
      </c>
      <c r="H267" s="273">
        <v>0</v>
      </c>
      <c r="I267" s="274">
        <v>0</v>
      </c>
      <c r="J267" s="274">
        <v>0</v>
      </c>
      <c r="K267" s="274">
        <v>0</v>
      </c>
      <c r="L267" s="274">
        <v>721</v>
      </c>
      <c r="M267" s="274">
        <v>3</v>
      </c>
      <c r="N267" s="274">
        <f>L267-M267</f>
        <v>718</v>
      </c>
      <c r="O267" s="276">
        <v>718</v>
      </c>
    </row>
    <row r="268" spans="1:15" ht="15.75" x14ac:dyDescent="0.25">
      <c r="A268" s="368"/>
      <c r="B268" s="284"/>
      <c r="C268" s="151"/>
      <c r="D268" s="372" t="s">
        <v>82</v>
      </c>
      <c r="E268" s="372"/>
      <c r="F268" s="372"/>
      <c r="G268" s="283" t="s">
        <v>83</v>
      </c>
      <c r="H268" s="272"/>
      <c r="I268" s="280"/>
      <c r="J268" s="280"/>
      <c r="K268" s="280"/>
      <c r="L268" s="280"/>
      <c r="M268" s="280"/>
      <c r="N268" s="280"/>
      <c r="O268" s="280"/>
    </row>
    <row r="269" spans="1:15" ht="15.75" x14ac:dyDescent="0.25">
      <c r="A269" s="368"/>
      <c r="B269" s="368"/>
      <c r="C269" s="368"/>
      <c r="D269" s="285" t="s">
        <v>60</v>
      </c>
      <c r="E269" s="285" t="s">
        <v>61</v>
      </c>
      <c r="F269" s="171" t="s">
        <v>89</v>
      </c>
      <c r="G269" s="364"/>
      <c r="H269" s="365"/>
      <c r="I269" s="365"/>
      <c r="J269" s="365"/>
      <c r="K269" s="365"/>
      <c r="L269" s="365"/>
      <c r="M269" s="365"/>
      <c r="N269" s="365"/>
      <c r="O269" s="366"/>
    </row>
    <row r="270" spans="1:15" ht="15.75" x14ac:dyDescent="0.25">
      <c r="A270" s="368"/>
      <c r="B270" s="368"/>
      <c r="C270" s="368"/>
      <c r="D270" s="349">
        <v>2</v>
      </c>
      <c r="E270" s="349">
        <v>174</v>
      </c>
      <c r="F270" s="349">
        <v>4</v>
      </c>
      <c r="G270" s="352">
        <v>44284</v>
      </c>
      <c r="H270" s="349">
        <v>0</v>
      </c>
      <c r="I270" s="373">
        <v>0</v>
      </c>
      <c r="J270" s="373">
        <v>0</v>
      </c>
      <c r="K270" s="373">
        <v>0</v>
      </c>
      <c r="L270" s="373">
        <v>174</v>
      </c>
      <c r="M270" s="373">
        <v>4</v>
      </c>
      <c r="N270" s="373">
        <f>L270-M270</f>
        <v>170</v>
      </c>
      <c r="O270" s="280">
        <v>154</v>
      </c>
    </row>
    <row r="271" spans="1:15" ht="15.75" x14ac:dyDescent="0.25">
      <c r="A271" s="368"/>
      <c r="B271" s="368"/>
      <c r="C271" s="368"/>
      <c r="D271" s="350"/>
      <c r="E271" s="350"/>
      <c r="F271" s="350"/>
      <c r="G271" s="350"/>
      <c r="H271" s="350"/>
      <c r="I271" s="374"/>
      <c r="J271" s="374"/>
      <c r="K271" s="374"/>
      <c r="L271" s="374"/>
      <c r="M271" s="374"/>
      <c r="N271" s="374"/>
      <c r="O271" s="280">
        <v>6</v>
      </c>
    </row>
    <row r="272" spans="1:15" ht="15.75" x14ac:dyDescent="0.25">
      <c r="A272" s="368"/>
      <c r="B272" s="368"/>
      <c r="C272" s="368"/>
      <c r="D272" s="350"/>
      <c r="E272" s="350"/>
      <c r="F272" s="350"/>
      <c r="G272" s="350"/>
      <c r="H272" s="350"/>
      <c r="I272" s="374"/>
      <c r="J272" s="374"/>
      <c r="K272" s="374"/>
      <c r="L272" s="374"/>
      <c r="M272" s="374"/>
      <c r="N272" s="374"/>
      <c r="O272" s="280">
        <v>6</v>
      </c>
    </row>
    <row r="273" spans="1:15" ht="15.75" x14ac:dyDescent="0.25">
      <c r="A273" s="368"/>
      <c r="B273" s="368"/>
      <c r="C273" s="368"/>
      <c r="D273" s="350"/>
      <c r="E273" s="350"/>
      <c r="F273" s="350"/>
      <c r="G273" s="350"/>
      <c r="H273" s="350"/>
      <c r="I273" s="374"/>
      <c r="J273" s="374"/>
      <c r="K273" s="374"/>
      <c r="L273" s="374"/>
      <c r="M273" s="374"/>
      <c r="N273" s="374"/>
      <c r="O273" s="280">
        <v>4</v>
      </c>
    </row>
    <row r="274" spans="1:15" ht="15.75" x14ac:dyDescent="0.25">
      <c r="A274" s="368"/>
      <c r="B274" s="368"/>
      <c r="C274" s="368"/>
      <c r="D274" s="351"/>
      <c r="E274" s="351"/>
      <c r="F274" s="351"/>
      <c r="G274" s="351"/>
      <c r="H274" s="351"/>
      <c r="I274" s="375"/>
      <c r="J274" s="375"/>
      <c r="K274" s="375"/>
      <c r="L274" s="375"/>
      <c r="M274" s="375"/>
      <c r="N274" s="375"/>
      <c r="O274" s="276">
        <f>O270+O271+O272+O273</f>
        <v>170</v>
      </c>
    </row>
    <row r="275" spans="1:15" ht="15.75" x14ac:dyDescent="0.25">
      <c r="A275" s="376" t="s">
        <v>364</v>
      </c>
      <c r="B275" s="376"/>
      <c r="C275" s="376"/>
      <c r="D275" s="376"/>
      <c r="E275" s="376"/>
      <c r="F275" s="376"/>
      <c r="G275" s="376"/>
      <c r="H275" s="356" t="s">
        <v>5</v>
      </c>
      <c r="I275" s="356"/>
      <c r="J275" s="356"/>
      <c r="K275" s="356"/>
      <c r="L275" s="276">
        <f>L215+L218+L224+L229+L233+L238+L242+L245+L249+L254+L260+L263+L267+L270</f>
        <v>11108.5</v>
      </c>
      <c r="M275" s="276">
        <f>M215+M218+M224+M229+M233+M238+M242+M245+M249+M254+M260+M263+M267+M270</f>
        <v>84</v>
      </c>
      <c r="N275" s="276">
        <f>N215+N218+N224+N229+N233+N238+N242+N245+N249+N254+N260+N263+N267+N270</f>
        <v>11024.5</v>
      </c>
      <c r="O275" s="155">
        <f>O215+O220+O226+O229+O235+O238+O242+O245+O251+O256+O260+O263+O267+O274</f>
        <v>11011</v>
      </c>
    </row>
    <row r="276" spans="1:15" ht="15.75" x14ac:dyDescent="0.25">
      <c r="A276" s="364"/>
      <c r="B276" s="365"/>
      <c r="C276" s="365"/>
      <c r="D276" s="365"/>
      <c r="E276" s="365"/>
      <c r="F276" s="365"/>
      <c r="G276" s="365"/>
      <c r="H276" s="365"/>
      <c r="I276" s="365"/>
      <c r="J276" s="365"/>
      <c r="K276" s="365"/>
      <c r="L276" s="365"/>
      <c r="M276" s="365"/>
      <c r="N276" s="365"/>
      <c r="O276" s="366"/>
    </row>
    <row r="277" spans="1:15" ht="15.75" x14ac:dyDescent="0.25">
      <c r="A277" s="150" t="s">
        <v>77</v>
      </c>
      <c r="B277" s="168"/>
      <c r="C277" s="150"/>
      <c r="D277" s="367" t="s">
        <v>78</v>
      </c>
      <c r="E277" s="367"/>
      <c r="F277" s="367"/>
      <c r="G277" s="278" t="s">
        <v>79</v>
      </c>
      <c r="H277" s="150" t="s">
        <v>8</v>
      </c>
      <c r="I277" s="169" t="s">
        <v>80</v>
      </c>
      <c r="J277" s="169" t="s">
        <v>62</v>
      </c>
      <c r="K277" s="169" t="s">
        <v>63</v>
      </c>
      <c r="L277" s="169" t="s">
        <v>81</v>
      </c>
      <c r="M277" s="169" t="s">
        <v>94</v>
      </c>
      <c r="N277" s="169" t="s">
        <v>95</v>
      </c>
      <c r="O277" s="169" t="s">
        <v>64</v>
      </c>
    </row>
    <row r="278" spans="1:15" ht="15.75" x14ac:dyDescent="0.25">
      <c r="A278" s="368">
        <v>44284</v>
      </c>
      <c r="B278" s="170" t="s">
        <v>87</v>
      </c>
      <c r="C278" s="285" t="s">
        <v>88</v>
      </c>
      <c r="D278" s="285" t="s">
        <v>60</v>
      </c>
      <c r="E278" s="285" t="s">
        <v>61</v>
      </c>
      <c r="F278" s="171" t="s">
        <v>89</v>
      </c>
      <c r="G278" s="364"/>
      <c r="H278" s="365"/>
      <c r="I278" s="365"/>
      <c r="J278" s="365"/>
      <c r="K278" s="365"/>
      <c r="L278" s="365"/>
      <c r="M278" s="365"/>
      <c r="N278" s="365"/>
      <c r="O278" s="366"/>
    </row>
    <row r="279" spans="1:15" ht="15.75" x14ac:dyDescent="0.25">
      <c r="A279" s="368"/>
      <c r="B279" s="281">
        <v>96</v>
      </c>
      <c r="C279" s="273">
        <v>2</v>
      </c>
      <c r="D279" s="273">
        <v>7</v>
      </c>
      <c r="E279" s="273">
        <v>1393</v>
      </c>
      <c r="F279" s="273">
        <v>7</v>
      </c>
      <c r="G279" s="282">
        <v>44284</v>
      </c>
      <c r="H279" s="273">
        <v>0</v>
      </c>
      <c r="I279" s="274">
        <v>0</v>
      </c>
      <c r="J279" s="274">
        <v>0</v>
      </c>
      <c r="K279" s="274">
        <v>0</v>
      </c>
      <c r="L279" s="274">
        <v>1440</v>
      </c>
      <c r="M279" s="274">
        <v>7</v>
      </c>
      <c r="N279" s="274">
        <f>L279-M279</f>
        <v>1433</v>
      </c>
      <c r="O279" s="276">
        <v>1433</v>
      </c>
    </row>
    <row r="280" spans="1:15" ht="15.75" x14ac:dyDescent="0.25">
      <c r="A280" s="368"/>
      <c r="B280" s="284"/>
      <c r="C280" s="151"/>
      <c r="D280" s="372" t="s">
        <v>82</v>
      </c>
      <c r="E280" s="372"/>
      <c r="F280" s="372"/>
      <c r="G280" s="283" t="s">
        <v>83</v>
      </c>
      <c r="H280" s="272"/>
      <c r="I280" s="280"/>
      <c r="J280" s="280"/>
      <c r="K280" s="280"/>
      <c r="L280" s="280"/>
      <c r="M280" s="280"/>
      <c r="N280" s="280"/>
      <c r="O280" s="280"/>
    </row>
    <row r="281" spans="1:15" ht="15.75" x14ac:dyDescent="0.25">
      <c r="A281" s="368"/>
      <c r="B281" s="368"/>
      <c r="C281" s="368"/>
      <c r="D281" s="285" t="s">
        <v>60</v>
      </c>
      <c r="E281" s="285" t="s">
        <v>61</v>
      </c>
      <c r="F281" s="171" t="s">
        <v>89</v>
      </c>
      <c r="G281" s="364"/>
      <c r="H281" s="365"/>
      <c r="I281" s="365"/>
      <c r="J281" s="365"/>
      <c r="K281" s="365"/>
      <c r="L281" s="365"/>
      <c r="M281" s="365"/>
      <c r="N281" s="365"/>
      <c r="O281" s="366"/>
    </row>
    <row r="282" spans="1:15" ht="15.75" x14ac:dyDescent="0.25">
      <c r="A282" s="368"/>
      <c r="B282" s="368"/>
      <c r="C282" s="368"/>
      <c r="D282" s="273">
        <v>4</v>
      </c>
      <c r="E282" s="273">
        <v>296</v>
      </c>
      <c r="F282" s="273">
        <v>4</v>
      </c>
      <c r="G282" s="282">
        <v>44285</v>
      </c>
      <c r="H282" s="273">
        <v>0</v>
      </c>
      <c r="I282" s="274">
        <v>0</v>
      </c>
      <c r="J282" s="274">
        <v>0</v>
      </c>
      <c r="K282" s="274">
        <v>0</v>
      </c>
      <c r="L282" s="274">
        <v>296</v>
      </c>
      <c r="M282" s="274">
        <v>4</v>
      </c>
      <c r="N282" s="274">
        <f>L282-M282</f>
        <v>292</v>
      </c>
      <c r="O282" s="276">
        <v>292</v>
      </c>
    </row>
    <row r="283" spans="1:15" ht="15.75" x14ac:dyDescent="0.25">
      <c r="A283" s="364"/>
      <c r="B283" s="365"/>
      <c r="C283" s="365"/>
      <c r="D283" s="365"/>
      <c r="E283" s="365"/>
      <c r="F283" s="365"/>
      <c r="G283" s="365"/>
      <c r="H283" s="365"/>
      <c r="I283" s="365"/>
      <c r="J283" s="365"/>
      <c r="K283" s="365"/>
      <c r="L283" s="365"/>
      <c r="M283" s="365"/>
      <c r="N283" s="365"/>
      <c r="O283" s="366"/>
    </row>
    <row r="284" spans="1:15" ht="15.75" x14ac:dyDescent="0.25">
      <c r="A284" s="150" t="s">
        <v>77</v>
      </c>
      <c r="B284" s="168"/>
      <c r="C284" s="150"/>
      <c r="D284" s="367" t="s">
        <v>78</v>
      </c>
      <c r="E284" s="367"/>
      <c r="F284" s="367"/>
      <c r="G284" s="278" t="s">
        <v>79</v>
      </c>
      <c r="H284" s="150" t="s">
        <v>8</v>
      </c>
      <c r="I284" s="169" t="s">
        <v>80</v>
      </c>
      <c r="J284" s="169" t="s">
        <v>62</v>
      </c>
      <c r="K284" s="169" t="s">
        <v>63</v>
      </c>
      <c r="L284" s="169" t="s">
        <v>81</v>
      </c>
      <c r="M284" s="169" t="s">
        <v>94</v>
      </c>
      <c r="N284" s="169" t="s">
        <v>95</v>
      </c>
      <c r="O284" s="169" t="s">
        <v>64</v>
      </c>
    </row>
    <row r="285" spans="1:15" ht="15.75" x14ac:dyDescent="0.25">
      <c r="A285" s="368">
        <v>44285</v>
      </c>
      <c r="B285" s="170" t="s">
        <v>87</v>
      </c>
      <c r="C285" s="285" t="s">
        <v>88</v>
      </c>
      <c r="D285" s="285" t="s">
        <v>60</v>
      </c>
      <c r="E285" s="285" t="s">
        <v>61</v>
      </c>
      <c r="F285" s="171" t="s">
        <v>89</v>
      </c>
      <c r="G285" s="364"/>
      <c r="H285" s="365"/>
      <c r="I285" s="365"/>
      <c r="J285" s="365"/>
      <c r="K285" s="365"/>
      <c r="L285" s="365"/>
      <c r="M285" s="365"/>
      <c r="N285" s="365"/>
      <c r="O285" s="366"/>
    </row>
    <row r="286" spans="1:15" ht="15.75" x14ac:dyDescent="0.25">
      <c r="A286" s="368"/>
      <c r="B286" s="281">
        <v>100</v>
      </c>
      <c r="C286" s="273">
        <v>1</v>
      </c>
      <c r="D286" s="273">
        <v>11</v>
      </c>
      <c r="E286" s="273">
        <v>1389</v>
      </c>
      <c r="F286" s="273">
        <v>11</v>
      </c>
      <c r="G286" s="282">
        <v>44285</v>
      </c>
      <c r="H286" s="273">
        <v>0</v>
      </c>
      <c r="I286" s="274">
        <v>0</v>
      </c>
      <c r="J286" s="274">
        <v>0</v>
      </c>
      <c r="K286" s="274">
        <v>0</v>
      </c>
      <c r="L286" s="274">
        <v>1438.5</v>
      </c>
      <c r="M286" s="274">
        <v>11</v>
      </c>
      <c r="N286" s="274">
        <f>L286-M286</f>
        <v>1427.5</v>
      </c>
      <c r="O286" s="276">
        <v>1430</v>
      </c>
    </row>
    <row r="287" spans="1:15" ht="15.75" x14ac:dyDescent="0.25">
      <c r="A287" s="368"/>
      <c r="B287" s="284"/>
      <c r="C287" s="151"/>
      <c r="D287" s="372" t="s">
        <v>82</v>
      </c>
      <c r="E287" s="372"/>
      <c r="F287" s="372"/>
      <c r="G287" s="283" t="s">
        <v>83</v>
      </c>
      <c r="H287" s="272"/>
      <c r="I287" s="280"/>
      <c r="J287" s="280"/>
      <c r="K287" s="280"/>
      <c r="L287" s="280"/>
      <c r="M287" s="280"/>
      <c r="N287" s="280"/>
      <c r="O287" s="280"/>
    </row>
    <row r="288" spans="1:15" ht="15.75" x14ac:dyDescent="0.25">
      <c r="A288" s="368"/>
      <c r="B288" s="368"/>
      <c r="C288" s="368"/>
      <c r="D288" s="285" t="s">
        <v>60</v>
      </c>
      <c r="E288" s="285" t="s">
        <v>61</v>
      </c>
      <c r="F288" s="171" t="s">
        <v>89</v>
      </c>
      <c r="G288" s="364"/>
      <c r="H288" s="365"/>
      <c r="I288" s="365"/>
      <c r="J288" s="365"/>
      <c r="K288" s="365"/>
      <c r="L288" s="365"/>
      <c r="M288" s="365"/>
      <c r="N288" s="365"/>
      <c r="O288" s="366"/>
    </row>
    <row r="289" spans="1:15" ht="15.75" x14ac:dyDescent="0.25">
      <c r="A289" s="368"/>
      <c r="B289" s="368"/>
      <c r="C289" s="368"/>
      <c r="D289" s="273">
        <v>4</v>
      </c>
      <c r="E289" s="273">
        <v>296</v>
      </c>
      <c r="F289" s="273">
        <v>2</v>
      </c>
      <c r="G289" s="282">
        <v>44286</v>
      </c>
      <c r="H289" s="273">
        <v>0</v>
      </c>
      <c r="I289" s="274">
        <v>0</v>
      </c>
      <c r="J289" s="274">
        <v>0</v>
      </c>
      <c r="K289" s="274">
        <v>0</v>
      </c>
      <c r="L289" s="274">
        <v>296</v>
      </c>
      <c r="M289" s="274">
        <v>2</v>
      </c>
      <c r="N289" s="274">
        <f>L289-M289</f>
        <v>294</v>
      </c>
      <c r="O289" s="276">
        <v>294</v>
      </c>
    </row>
    <row r="290" spans="1:15" ht="15.75" x14ac:dyDescent="0.25">
      <c r="A290" s="364"/>
      <c r="B290" s="365"/>
      <c r="C290" s="365"/>
      <c r="D290" s="365"/>
      <c r="E290" s="365"/>
      <c r="F290" s="365"/>
      <c r="G290" s="365"/>
      <c r="H290" s="365"/>
      <c r="I290" s="365"/>
      <c r="J290" s="365"/>
      <c r="K290" s="365"/>
      <c r="L290" s="365"/>
      <c r="M290" s="365"/>
      <c r="N290" s="365"/>
      <c r="O290" s="366"/>
    </row>
    <row r="291" spans="1:15" ht="15.75" x14ac:dyDescent="0.25">
      <c r="A291" s="150" t="s">
        <v>77</v>
      </c>
      <c r="B291" s="168"/>
      <c r="C291" s="150"/>
      <c r="D291" s="367" t="s">
        <v>78</v>
      </c>
      <c r="E291" s="367"/>
      <c r="F291" s="367"/>
      <c r="G291" s="278" t="s">
        <v>79</v>
      </c>
      <c r="H291" s="150" t="s">
        <v>8</v>
      </c>
      <c r="I291" s="169" t="s">
        <v>80</v>
      </c>
      <c r="J291" s="169" t="s">
        <v>62</v>
      </c>
      <c r="K291" s="169" t="s">
        <v>63</v>
      </c>
      <c r="L291" s="169" t="s">
        <v>81</v>
      </c>
      <c r="M291" s="169" t="s">
        <v>94</v>
      </c>
      <c r="N291" s="169" t="s">
        <v>95</v>
      </c>
      <c r="O291" s="169" t="s">
        <v>64</v>
      </c>
    </row>
    <row r="292" spans="1:15" ht="15.75" x14ac:dyDescent="0.25">
      <c r="A292" s="368">
        <v>44286</v>
      </c>
      <c r="B292" s="170" t="s">
        <v>87</v>
      </c>
      <c r="C292" s="285" t="s">
        <v>88</v>
      </c>
      <c r="D292" s="285" t="s">
        <v>60</v>
      </c>
      <c r="E292" s="285" t="s">
        <v>61</v>
      </c>
      <c r="F292" s="171" t="s">
        <v>89</v>
      </c>
      <c r="G292" s="364"/>
      <c r="H292" s="365"/>
      <c r="I292" s="365"/>
      <c r="J292" s="365"/>
      <c r="K292" s="365"/>
      <c r="L292" s="365"/>
      <c r="M292" s="365"/>
      <c r="N292" s="365"/>
      <c r="O292" s="366"/>
    </row>
    <row r="293" spans="1:15" ht="15.75" x14ac:dyDescent="0.25">
      <c r="A293" s="368"/>
      <c r="B293" s="281">
        <v>100</v>
      </c>
      <c r="C293" s="273">
        <v>4</v>
      </c>
      <c r="D293" s="273">
        <v>13</v>
      </c>
      <c r="E293" s="273">
        <v>1387</v>
      </c>
      <c r="F293" s="273">
        <v>6</v>
      </c>
      <c r="G293" s="282">
        <v>44286</v>
      </c>
      <c r="H293" s="273">
        <v>0</v>
      </c>
      <c r="I293" s="274">
        <v>0</v>
      </c>
      <c r="J293" s="274">
        <v>0</v>
      </c>
      <c r="K293" s="274">
        <v>0</v>
      </c>
      <c r="L293" s="274">
        <v>1435</v>
      </c>
      <c r="M293" s="274">
        <v>6</v>
      </c>
      <c r="N293" s="274">
        <f>L293-M293</f>
        <v>1429</v>
      </c>
      <c r="O293" s="276">
        <v>1429</v>
      </c>
    </row>
    <row r="294" spans="1:15" ht="15.75" x14ac:dyDescent="0.25">
      <c r="A294" s="368"/>
      <c r="B294" s="284"/>
      <c r="C294" s="151"/>
      <c r="D294" s="372" t="s">
        <v>82</v>
      </c>
      <c r="E294" s="372"/>
      <c r="F294" s="372"/>
      <c r="G294" s="283"/>
      <c r="H294" s="272"/>
      <c r="I294" s="280"/>
      <c r="J294" s="280"/>
      <c r="K294" s="280"/>
      <c r="L294" s="280"/>
      <c r="M294" s="280"/>
      <c r="N294" s="280"/>
      <c r="O294" s="280"/>
    </row>
    <row r="295" spans="1:15" ht="15.75" x14ac:dyDescent="0.25">
      <c r="A295" s="368"/>
      <c r="B295" s="368"/>
      <c r="C295" s="368"/>
      <c r="D295" s="285" t="s">
        <v>60</v>
      </c>
      <c r="E295" s="285" t="s">
        <v>61</v>
      </c>
      <c r="F295" s="171" t="s">
        <v>89</v>
      </c>
      <c r="G295" s="364"/>
      <c r="H295" s="365"/>
      <c r="I295" s="365"/>
      <c r="J295" s="365"/>
      <c r="K295" s="365"/>
      <c r="L295" s="365"/>
      <c r="M295" s="365"/>
      <c r="N295" s="365"/>
      <c r="O295" s="366"/>
    </row>
    <row r="296" spans="1:15" ht="15.75" x14ac:dyDescent="0.25">
      <c r="A296" s="368"/>
      <c r="B296" s="368"/>
      <c r="C296" s="368"/>
      <c r="D296" s="273">
        <v>2</v>
      </c>
      <c r="E296" s="273">
        <v>298</v>
      </c>
      <c r="F296" s="273">
        <v>5</v>
      </c>
      <c r="G296" s="282">
        <v>44286</v>
      </c>
      <c r="H296" s="273">
        <v>0</v>
      </c>
      <c r="I296" s="274">
        <v>0</v>
      </c>
      <c r="J296" s="274">
        <v>0</v>
      </c>
      <c r="K296" s="274">
        <v>0</v>
      </c>
      <c r="L296" s="274">
        <v>298</v>
      </c>
      <c r="M296" s="274">
        <v>5</v>
      </c>
      <c r="N296" s="274">
        <f>L296-M296</f>
        <v>293</v>
      </c>
      <c r="O296" s="276">
        <v>293</v>
      </c>
    </row>
    <row r="297" spans="1:15" ht="15.75" x14ac:dyDescent="0.25">
      <c r="A297" s="377"/>
      <c r="B297" s="378"/>
      <c r="C297" s="378"/>
      <c r="D297" s="378"/>
      <c r="E297" s="378"/>
      <c r="F297" s="378"/>
      <c r="G297" s="378"/>
      <c r="H297" s="378"/>
      <c r="I297" s="378"/>
      <c r="J297" s="378"/>
      <c r="K297" s="378"/>
      <c r="L297" s="378"/>
      <c r="M297" s="378"/>
      <c r="N297" s="378"/>
      <c r="O297" s="379"/>
    </row>
    <row r="298" spans="1:15" ht="15.75" x14ac:dyDescent="0.25">
      <c r="A298" s="376" t="s">
        <v>365</v>
      </c>
      <c r="B298" s="376"/>
      <c r="C298" s="376"/>
      <c r="D298" s="376"/>
      <c r="E298" s="376"/>
      <c r="F298" s="376"/>
      <c r="G298" s="376"/>
      <c r="H298" s="356" t="s">
        <v>5</v>
      </c>
      <c r="I298" s="356"/>
      <c r="J298" s="356"/>
      <c r="K298" s="356"/>
      <c r="L298" s="276">
        <f>L279+L282+L286+L289+L293+L296</f>
        <v>5203.5</v>
      </c>
      <c r="M298" s="276">
        <f>M279+M282+M286+M289+M293+M296</f>
        <v>35</v>
      </c>
      <c r="N298" s="276">
        <f>N279+N282+N286+N289+N293+N296</f>
        <v>5168.5</v>
      </c>
      <c r="O298" s="155">
        <f>O279+O282+O286+O289+O293+O296</f>
        <v>5171</v>
      </c>
    </row>
    <row r="299" spans="1:15" ht="15.75" x14ac:dyDescent="0.25">
      <c r="A299" s="364"/>
      <c r="B299" s="365"/>
      <c r="C299" s="365"/>
      <c r="D299" s="365"/>
      <c r="E299" s="365"/>
      <c r="F299" s="365"/>
      <c r="G299" s="365"/>
      <c r="H299" s="365"/>
      <c r="I299" s="365"/>
      <c r="J299" s="365"/>
      <c r="K299" s="365"/>
      <c r="L299" s="365"/>
      <c r="M299" s="365"/>
      <c r="N299" s="365"/>
      <c r="O299" s="366"/>
    </row>
    <row r="300" spans="1:15" ht="15.75" x14ac:dyDescent="0.25">
      <c r="A300" s="277"/>
      <c r="B300" s="394" t="s">
        <v>65</v>
      </c>
      <c r="C300" s="395"/>
      <c r="D300" s="395"/>
      <c r="E300" s="395"/>
      <c r="F300" s="395"/>
      <c r="G300" s="395"/>
      <c r="H300" s="395"/>
      <c r="I300" s="395"/>
      <c r="J300" s="395"/>
      <c r="K300" s="396"/>
      <c r="L300" s="184">
        <f>L95+L152+L211+L275+L298</f>
        <v>49286</v>
      </c>
      <c r="M300" s="184">
        <f>M95+M152+M211+M275+M298</f>
        <v>339</v>
      </c>
      <c r="N300" s="185">
        <f>N95+N152+N211+N275+N298</f>
        <v>48884</v>
      </c>
      <c r="O300" s="185">
        <f>O36+O95+O152+O211+O275+O298</f>
        <v>51587</v>
      </c>
    </row>
    <row r="301" spans="1:15" ht="15.75" x14ac:dyDescent="0.25">
      <c r="A301" s="397" t="s">
        <v>66</v>
      </c>
      <c r="B301" s="398"/>
      <c r="C301" s="398"/>
      <c r="D301" s="398"/>
      <c r="E301" s="398"/>
      <c r="F301" s="398"/>
      <c r="G301" s="398"/>
      <c r="H301" s="398"/>
      <c r="I301" s="398"/>
      <c r="J301" s="398"/>
      <c r="K301" s="398"/>
      <c r="L301" s="398"/>
      <c r="M301" s="398"/>
      <c r="N301" s="398"/>
      <c r="O301" s="399"/>
    </row>
    <row r="302" spans="1:15" ht="15.75" x14ac:dyDescent="0.25">
      <c r="A302" s="400" t="s">
        <v>68</v>
      </c>
      <c r="B302" s="401"/>
      <c r="C302" s="401"/>
      <c r="D302" s="401"/>
      <c r="E302" s="401"/>
      <c r="F302" s="401"/>
      <c r="G302" s="401"/>
      <c r="H302" s="401"/>
      <c r="I302" s="401"/>
      <c r="J302" s="401"/>
      <c r="K302" s="401"/>
      <c r="L302" s="401"/>
      <c r="M302" s="401"/>
      <c r="N302" s="401"/>
      <c r="O302" s="402"/>
    </row>
    <row r="303" spans="1:15" ht="15.75" x14ac:dyDescent="0.25">
      <c r="A303" s="403" t="s">
        <v>105</v>
      </c>
      <c r="B303" s="404"/>
      <c r="C303" s="404"/>
      <c r="D303" s="404"/>
      <c r="E303" s="404"/>
      <c r="F303" s="404"/>
      <c r="G303" s="404"/>
      <c r="H303" s="404"/>
      <c r="I303" s="404"/>
      <c r="J303" s="404"/>
      <c r="K303" s="404"/>
      <c r="L303" s="404"/>
      <c r="M303" s="404"/>
      <c r="N303" s="404"/>
      <c r="O303" s="405"/>
    </row>
    <row r="304" spans="1:15" ht="15.75" x14ac:dyDescent="0.25">
      <c r="A304" s="403" t="s">
        <v>106</v>
      </c>
      <c r="B304" s="404"/>
      <c r="C304" s="404"/>
      <c r="D304" s="404"/>
      <c r="E304" s="404"/>
      <c r="F304" s="404"/>
      <c r="G304" s="404"/>
      <c r="H304" s="404"/>
      <c r="I304" s="404"/>
      <c r="J304" s="404"/>
      <c r="K304" s="404"/>
      <c r="L304" s="404"/>
      <c r="M304" s="404"/>
      <c r="N304" s="404"/>
      <c r="O304" s="405"/>
    </row>
  </sheetData>
  <mergeCells count="532">
    <mergeCell ref="A297:O297"/>
    <mergeCell ref="A298:G298"/>
    <mergeCell ref="H298:K298"/>
    <mergeCell ref="A299:O299"/>
    <mergeCell ref="B300:K300"/>
    <mergeCell ref="A301:O301"/>
    <mergeCell ref="A302:O302"/>
    <mergeCell ref="A303:O303"/>
    <mergeCell ref="A304:O304"/>
    <mergeCell ref="A285:A289"/>
    <mergeCell ref="G285:O285"/>
    <mergeCell ref="D287:F287"/>
    <mergeCell ref="B288:C289"/>
    <mergeCell ref="G288:O288"/>
    <mergeCell ref="A290:O290"/>
    <mergeCell ref="D291:F291"/>
    <mergeCell ref="A292:A296"/>
    <mergeCell ref="G292:O292"/>
    <mergeCell ref="D294:F294"/>
    <mergeCell ref="B295:C296"/>
    <mergeCell ref="G295:O295"/>
    <mergeCell ref="A276:O276"/>
    <mergeCell ref="D277:F277"/>
    <mergeCell ref="A278:A282"/>
    <mergeCell ref="G278:O278"/>
    <mergeCell ref="D280:F280"/>
    <mergeCell ref="B281:C282"/>
    <mergeCell ref="G281:O281"/>
    <mergeCell ref="A283:O283"/>
    <mergeCell ref="D284:F284"/>
    <mergeCell ref="M270:M274"/>
    <mergeCell ref="N270:N274"/>
    <mergeCell ref="A275:G275"/>
    <mergeCell ref="H275:K275"/>
    <mergeCell ref="A266:A274"/>
    <mergeCell ref="G266:O266"/>
    <mergeCell ref="D268:F268"/>
    <mergeCell ref="B269:C274"/>
    <mergeCell ref="G269:O269"/>
    <mergeCell ref="D270:D274"/>
    <mergeCell ref="E270:E274"/>
    <mergeCell ref="F270:F274"/>
    <mergeCell ref="G270:G274"/>
    <mergeCell ref="I254:I256"/>
    <mergeCell ref="J254:J256"/>
    <mergeCell ref="K254:K256"/>
    <mergeCell ref="L254:L256"/>
    <mergeCell ref="H270:H274"/>
    <mergeCell ref="I270:I274"/>
    <mergeCell ref="J270:J274"/>
    <mergeCell ref="K270:K274"/>
    <mergeCell ref="L270:L274"/>
    <mergeCell ref="A257:O257"/>
    <mergeCell ref="A259:A263"/>
    <mergeCell ref="D261:F261"/>
    <mergeCell ref="B262:C263"/>
    <mergeCell ref="G262:O262"/>
    <mergeCell ref="A264:O264"/>
    <mergeCell ref="D265:F265"/>
    <mergeCell ref="D258:F258"/>
    <mergeCell ref="G259:O259"/>
    <mergeCell ref="A248:A256"/>
    <mergeCell ref="G248:O248"/>
    <mergeCell ref="B249:B251"/>
    <mergeCell ref="C249:C251"/>
    <mergeCell ref="D249:D251"/>
    <mergeCell ref="E249:E251"/>
    <mergeCell ref="F249:F251"/>
    <mergeCell ref="G249:G251"/>
    <mergeCell ref="H249:H251"/>
    <mergeCell ref="I249:I251"/>
    <mergeCell ref="J249:J251"/>
    <mergeCell ref="K249:K251"/>
    <mergeCell ref="L249:L251"/>
    <mergeCell ref="M249:M251"/>
    <mergeCell ref="N249:N251"/>
    <mergeCell ref="D252:F252"/>
    <mergeCell ref="B253:C256"/>
    <mergeCell ref="M254:M256"/>
    <mergeCell ref="N254:N256"/>
    <mergeCell ref="D254:D256"/>
    <mergeCell ref="E254:E256"/>
    <mergeCell ref="F254:F256"/>
    <mergeCell ref="G254:G256"/>
    <mergeCell ref="H254:H256"/>
    <mergeCell ref="B237:C238"/>
    <mergeCell ref="G237:O237"/>
    <mergeCell ref="A239:O239"/>
    <mergeCell ref="A241:A245"/>
    <mergeCell ref="D243:F243"/>
    <mergeCell ref="B244:C245"/>
    <mergeCell ref="G244:O244"/>
    <mergeCell ref="A246:O246"/>
    <mergeCell ref="D247:F247"/>
    <mergeCell ref="K224:K226"/>
    <mergeCell ref="L224:L226"/>
    <mergeCell ref="M224:M226"/>
    <mergeCell ref="N224:N226"/>
    <mergeCell ref="D227:F227"/>
    <mergeCell ref="G228:O228"/>
    <mergeCell ref="A230:O230"/>
    <mergeCell ref="D231:F231"/>
    <mergeCell ref="A232:A238"/>
    <mergeCell ref="G232:O232"/>
    <mergeCell ref="B233:B235"/>
    <mergeCell ref="C233:C235"/>
    <mergeCell ref="D233:D235"/>
    <mergeCell ref="E233:E235"/>
    <mergeCell ref="F233:F235"/>
    <mergeCell ref="G233:G235"/>
    <mergeCell ref="H233:H235"/>
    <mergeCell ref="I233:I235"/>
    <mergeCell ref="J233:J235"/>
    <mergeCell ref="K233:K235"/>
    <mergeCell ref="L233:L235"/>
    <mergeCell ref="M233:M235"/>
    <mergeCell ref="N233:N235"/>
    <mergeCell ref="D236:F236"/>
    <mergeCell ref="B224:B226"/>
    <mergeCell ref="C224:C226"/>
    <mergeCell ref="D224:D226"/>
    <mergeCell ref="E224:E226"/>
    <mergeCell ref="F224:F226"/>
    <mergeCell ref="G224:G226"/>
    <mergeCell ref="H224:H226"/>
    <mergeCell ref="I224:I226"/>
    <mergeCell ref="J224:J226"/>
    <mergeCell ref="A197:O197"/>
    <mergeCell ref="D198:F198"/>
    <mergeCell ref="A199:A203"/>
    <mergeCell ref="G199:O199"/>
    <mergeCell ref="D201:F201"/>
    <mergeCell ref="B202:C203"/>
    <mergeCell ref="G202:O202"/>
    <mergeCell ref="D205:F205"/>
    <mergeCell ref="A206:A210"/>
    <mergeCell ref="G206:O206"/>
    <mergeCell ref="D208:F208"/>
    <mergeCell ref="B209:C210"/>
    <mergeCell ref="G209:O209"/>
    <mergeCell ref="A183:A187"/>
    <mergeCell ref="G183:O183"/>
    <mergeCell ref="D185:F185"/>
    <mergeCell ref="B186:C187"/>
    <mergeCell ref="G186:O186"/>
    <mergeCell ref="A188:O188"/>
    <mergeCell ref="D189:F189"/>
    <mergeCell ref="A190:A196"/>
    <mergeCell ref="G190:O190"/>
    <mergeCell ref="D192:F192"/>
    <mergeCell ref="B193:C196"/>
    <mergeCell ref="D194:D196"/>
    <mergeCell ref="E194:E196"/>
    <mergeCell ref="F194:F196"/>
    <mergeCell ref="G194:G196"/>
    <mergeCell ref="H194:H196"/>
    <mergeCell ref="I194:I196"/>
    <mergeCell ref="J194:J196"/>
    <mergeCell ref="K194:K196"/>
    <mergeCell ref="L194:L196"/>
    <mergeCell ref="M194:M196"/>
    <mergeCell ref="N194:N196"/>
    <mergeCell ref="A174:O174"/>
    <mergeCell ref="D175:F175"/>
    <mergeCell ref="A176:A180"/>
    <mergeCell ref="G176:O176"/>
    <mergeCell ref="D178:F178"/>
    <mergeCell ref="B179:C180"/>
    <mergeCell ref="G179:O179"/>
    <mergeCell ref="A181:O181"/>
    <mergeCell ref="D182:F182"/>
    <mergeCell ref="I165:I168"/>
    <mergeCell ref="J165:J168"/>
    <mergeCell ref="K165:K168"/>
    <mergeCell ref="L165:L168"/>
    <mergeCell ref="M165:M168"/>
    <mergeCell ref="N165:N168"/>
    <mergeCell ref="D169:F169"/>
    <mergeCell ref="B170:C173"/>
    <mergeCell ref="G170:O170"/>
    <mergeCell ref="D171:D173"/>
    <mergeCell ref="K171:K173"/>
    <mergeCell ref="L171:L173"/>
    <mergeCell ref="M171:M173"/>
    <mergeCell ref="N171:N173"/>
    <mergeCell ref="N140:N142"/>
    <mergeCell ref="A143:O143"/>
    <mergeCell ref="D144:F144"/>
    <mergeCell ref="A145:A151"/>
    <mergeCell ref="G145:O145"/>
    <mergeCell ref="D147:F147"/>
    <mergeCell ref="B148:C151"/>
    <mergeCell ref="G148:O148"/>
    <mergeCell ref="D149:D151"/>
    <mergeCell ref="E149:E151"/>
    <mergeCell ref="F149:F151"/>
    <mergeCell ref="G149:G151"/>
    <mergeCell ref="H149:H151"/>
    <mergeCell ref="I149:I151"/>
    <mergeCell ref="J149:J151"/>
    <mergeCell ref="K149:K151"/>
    <mergeCell ref="L149:L151"/>
    <mergeCell ref="M149:M151"/>
    <mergeCell ref="N149:N151"/>
    <mergeCell ref="E140:E142"/>
    <mergeCell ref="F140:F142"/>
    <mergeCell ref="G140:G142"/>
    <mergeCell ref="H140:H142"/>
    <mergeCell ref="I140:I142"/>
    <mergeCell ref="J140:J142"/>
    <mergeCell ref="K140:K142"/>
    <mergeCell ref="L140:L142"/>
    <mergeCell ref="M140:M142"/>
    <mergeCell ref="A125:O125"/>
    <mergeCell ref="D126:F126"/>
    <mergeCell ref="A127:A133"/>
    <mergeCell ref="G127:O127"/>
    <mergeCell ref="D129:F129"/>
    <mergeCell ref="B130:C133"/>
    <mergeCell ref="G130:O130"/>
    <mergeCell ref="D131:D133"/>
    <mergeCell ref="E131:E133"/>
    <mergeCell ref="F131:F133"/>
    <mergeCell ref="G131:G133"/>
    <mergeCell ref="H131:H133"/>
    <mergeCell ref="I131:I133"/>
    <mergeCell ref="J131:J133"/>
    <mergeCell ref="K131:K133"/>
    <mergeCell ref="L131:L133"/>
    <mergeCell ref="M131:M133"/>
    <mergeCell ref="N131:N133"/>
    <mergeCell ref="A134:O134"/>
    <mergeCell ref="D135:F135"/>
    <mergeCell ref="B93:C94"/>
    <mergeCell ref="G93:O93"/>
    <mergeCell ref="A95:G95"/>
    <mergeCell ref="H95:K95"/>
    <mergeCell ref="A97:O97"/>
    <mergeCell ref="D98:F98"/>
    <mergeCell ref="A99:A103"/>
    <mergeCell ref="G99:O99"/>
    <mergeCell ref="B102:C103"/>
    <mergeCell ref="A90:A94"/>
    <mergeCell ref="G90:O90"/>
    <mergeCell ref="D92:F92"/>
    <mergeCell ref="D74:F74"/>
    <mergeCell ref="B75:C76"/>
    <mergeCell ref="G75:O75"/>
    <mergeCell ref="A77:O77"/>
    <mergeCell ref="D78:F78"/>
    <mergeCell ref="A79:A87"/>
    <mergeCell ref="G79:O79"/>
    <mergeCell ref="B80:B82"/>
    <mergeCell ref="C80:C82"/>
    <mergeCell ref="D80:D82"/>
    <mergeCell ref="E80:E82"/>
    <mergeCell ref="F80:F82"/>
    <mergeCell ref="G80:G82"/>
    <mergeCell ref="H80:H82"/>
    <mergeCell ref="I80:I82"/>
    <mergeCell ref="J80:J82"/>
    <mergeCell ref="K80:K82"/>
    <mergeCell ref="L80:L82"/>
    <mergeCell ref="M80:M82"/>
    <mergeCell ref="N80:N82"/>
    <mergeCell ref="D83:F83"/>
    <mergeCell ref="B84:C87"/>
    <mergeCell ref="G84:O84"/>
    <mergeCell ref="D85:D87"/>
    <mergeCell ref="L62:L64"/>
    <mergeCell ref="M62:M64"/>
    <mergeCell ref="N62:N64"/>
    <mergeCell ref="D65:F65"/>
    <mergeCell ref="I71:I73"/>
    <mergeCell ref="J71:J73"/>
    <mergeCell ref="K71:K73"/>
    <mergeCell ref="L71:L73"/>
    <mergeCell ref="M71:M73"/>
    <mergeCell ref="N71:N73"/>
    <mergeCell ref="C62:C64"/>
    <mergeCell ref="D62:D64"/>
    <mergeCell ref="E62:E64"/>
    <mergeCell ref="F62:F64"/>
    <mergeCell ref="G62:G64"/>
    <mergeCell ref="H62:H64"/>
    <mergeCell ref="I62:I64"/>
    <mergeCell ref="J62:J64"/>
    <mergeCell ref="K62:K64"/>
    <mergeCell ref="A39:A45"/>
    <mergeCell ref="G39:O39"/>
    <mergeCell ref="B40:B42"/>
    <mergeCell ref="C40:C42"/>
    <mergeCell ref="D40:D42"/>
    <mergeCell ref="E40:E42"/>
    <mergeCell ref="F40:F42"/>
    <mergeCell ref="G40:G42"/>
    <mergeCell ref="H40:H42"/>
    <mergeCell ref="I40:I42"/>
    <mergeCell ref="J40:J42"/>
    <mergeCell ref="K40:K42"/>
    <mergeCell ref="L40:L42"/>
    <mergeCell ref="M40:M42"/>
    <mergeCell ref="N40:N42"/>
    <mergeCell ref="D43:F43"/>
    <mergeCell ref="B44:C45"/>
    <mergeCell ref="G44:O44"/>
    <mergeCell ref="I31:I35"/>
    <mergeCell ref="J31:J35"/>
    <mergeCell ref="K31:K35"/>
    <mergeCell ref="L31:L35"/>
    <mergeCell ref="M31:M35"/>
    <mergeCell ref="N31:N35"/>
    <mergeCell ref="A36:G36"/>
    <mergeCell ref="H36:K36"/>
    <mergeCell ref="D38:F38"/>
    <mergeCell ref="D24:F24"/>
    <mergeCell ref="A25:A35"/>
    <mergeCell ref="G25:O25"/>
    <mergeCell ref="B26:B28"/>
    <mergeCell ref="C26:C28"/>
    <mergeCell ref="D26:D28"/>
    <mergeCell ref="E26:E28"/>
    <mergeCell ref="F26:F28"/>
    <mergeCell ref="G26:G28"/>
    <mergeCell ref="H26:H28"/>
    <mergeCell ref="I26:I28"/>
    <mergeCell ref="J26:J28"/>
    <mergeCell ref="K26:K28"/>
    <mergeCell ref="L26:L28"/>
    <mergeCell ref="M26:M28"/>
    <mergeCell ref="N26:N28"/>
    <mergeCell ref="D29:F29"/>
    <mergeCell ref="B30:C35"/>
    <mergeCell ref="G30:O30"/>
    <mergeCell ref="D31:D35"/>
    <mergeCell ref="E31:E35"/>
    <mergeCell ref="F31:F35"/>
    <mergeCell ref="G31:G35"/>
    <mergeCell ref="H31:H35"/>
    <mergeCell ref="A14:O14"/>
    <mergeCell ref="D15:F15"/>
    <mergeCell ref="A16:A22"/>
    <mergeCell ref="G16:O16"/>
    <mergeCell ref="D18:F18"/>
    <mergeCell ref="B19:C22"/>
    <mergeCell ref="G19:O19"/>
    <mergeCell ref="D20:D22"/>
    <mergeCell ref="E20:E22"/>
    <mergeCell ref="F20:F22"/>
    <mergeCell ref="G20:G22"/>
    <mergeCell ref="H20:H22"/>
    <mergeCell ref="I20:I22"/>
    <mergeCell ref="J20:J22"/>
    <mergeCell ref="K20:K22"/>
    <mergeCell ref="L20:L22"/>
    <mergeCell ref="M20:M22"/>
    <mergeCell ref="N20:N22"/>
    <mergeCell ref="H6:H8"/>
    <mergeCell ref="I6:I8"/>
    <mergeCell ref="J6:J8"/>
    <mergeCell ref="K6:K8"/>
    <mergeCell ref="L6:L8"/>
    <mergeCell ref="M6:M8"/>
    <mergeCell ref="N6:N8"/>
    <mergeCell ref="D9:F9"/>
    <mergeCell ref="B10:C13"/>
    <mergeCell ref="G10:O10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D240:F240"/>
    <mergeCell ref="G241:O241"/>
    <mergeCell ref="B228:C229"/>
    <mergeCell ref="D213:F213"/>
    <mergeCell ref="A214:A220"/>
    <mergeCell ref="G214:O214"/>
    <mergeCell ref="D216:F216"/>
    <mergeCell ref="B217:C220"/>
    <mergeCell ref="G217:O217"/>
    <mergeCell ref="D218:D220"/>
    <mergeCell ref="E218:E220"/>
    <mergeCell ref="F218:F220"/>
    <mergeCell ref="G218:G220"/>
    <mergeCell ref="H218:H220"/>
    <mergeCell ref="I218:I220"/>
    <mergeCell ref="J218:J220"/>
    <mergeCell ref="K218:K220"/>
    <mergeCell ref="L218:L220"/>
    <mergeCell ref="M218:M220"/>
    <mergeCell ref="N218:N220"/>
    <mergeCell ref="A221:O221"/>
    <mergeCell ref="D222:F222"/>
    <mergeCell ref="A223:A229"/>
    <mergeCell ref="G223:O223"/>
    <mergeCell ref="K156:K158"/>
    <mergeCell ref="A211:G211"/>
    <mergeCell ref="H211:K211"/>
    <mergeCell ref="A212:O212"/>
    <mergeCell ref="E171:E173"/>
    <mergeCell ref="F171:F173"/>
    <mergeCell ref="G171:G173"/>
    <mergeCell ref="H171:H173"/>
    <mergeCell ref="I171:I173"/>
    <mergeCell ref="J171:J173"/>
    <mergeCell ref="D159:F159"/>
    <mergeCell ref="B160:C161"/>
    <mergeCell ref="G160:O160"/>
    <mergeCell ref="A162:O162"/>
    <mergeCell ref="D163:F163"/>
    <mergeCell ref="A164:A173"/>
    <mergeCell ref="G164:O164"/>
    <mergeCell ref="B165:B168"/>
    <mergeCell ref="C165:C168"/>
    <mergeCell ref="D165:D168"/>
    <mergeCell ref="E165:E168"/>
    <mergeCell ref="F165:F168"/>
    <mergeCell ref="G165:G168"/>
    <mergeCell ref="H165:H168"/>
    <mergeCell ref="A152:G152"/>
    <mergeCell ref="H152:K152"/>
    <mergeCell ref="A153:O153"/>
    <mergeCell ref="D154:F154"/>
    <mergeCell ref="L156:L158"/>
    <mergeCell ref="M156:M158"/>
    <mergeCell ref="N156:N158"/>
    <mergeCell ref="A136:A142"/>
    <mergeCell ref="G136:O136"/>
    <mergeCell ref="D138:F138"/>
    <mergeCell ref="B139:C142"/>
    <mergeCell ref="G139:O139"/>
    <mergeCell ref="D140:D142"/>
    <mergeCell ref="A155:A161"/>
    <mergeCell ref="G155:O155"/>
    <mergeCell ref="B156:B158"/>
    <mergeCell ref="C156:C158"/>
    <mergeCell ref="D156:D158"/>
    <mergeCell ref="E156:E158"/>
    <mergeCell ref="F156:F158"/>
    <mergeCell ref="G156:G158"/>
    <mergeCell ref="H156:H158"/>
    <mergeCell ref="I156:I158"/>
    <mergeCell ref="J156:J158"/>
    <mergeCell ref="D122:F122"/>
    <mergeCell ref="A118:O118"/>
    <mergeCell ref="D119:F119"/>
    <mergeCell ref="A120:A124"/>
    <mergeCell ref="G120:O120"/>
    <mergeCell ref="B123:C124"/>
    <mergeCell ref="D101:F101"/>
    <mergeCell ref="G102:O102"/>
    <mergeCell ref="A104:O104"/>
    <mergeCell ref="D105:F105"/>
    <mergeCell ref="A106:A110"/>
    <mergeCell ref="G106:O106"/>
    <mergeCell ref="D108:F108"/>
    <mergeCell ref="B109:C110"/>
    <mergeCell ref="G109:O109"/>
    <mergeCell ref="A111:O111"/>
    <mergeCell ref="D112:F112"/>
    <mergeCell ref="A113:A117"/>
    <mergeCell ref="G113:O113"/>
    <mergeCell ref="D115:F115"/>
    <mergeCell ref="B116:C117"/>
    <mergeCell ref="G116:O116"/>
    <mergeCell ref="H85:H87"/>
    <mergeCell ref="I85:I87"/>
    <mergeCell ref="J85:J87"/>
    <mergeCell ref="K85:K87"/>
    <mergeCell ref="L85:L87"/>
    <mergeCell ref="M85:M87"/>
    <mergeCell ref="N85:N87"/>
    <mergeCell ref="A88:O88"/>
    <mergeCell ref="D89:F89"/>
    <mergeCell ref="E85:E87"/>
    <mergeCell ref="F85:F87"/>
    <mergeCell ref="G85:G87"/>
    <mergeCell ref="D69:F69"/>
    <mergeCell ref="G70:O70"/>
    <mergeCell ref="B66:C67"/>
    <mergeCell ref="G66:O66"/>
    <mergeCell ref="A68:O68"/>
    <mergeCell ref="A70:A76"/>
    <mergeCell ref="B71:B73"/>
    <mergeCell ref="A47:A51"/>
    <mergeCell ref="G47:O47"/>
    <mergeCell ref="D49:F49"/>
    <mergeCell ref="B50:C51"/>
    <mergeCell ref="G50:O50"/>
    <mergeCell ref="A52:O52"/>
    <mergeCell ref="D53:F53"/>
    <mergeCell ref="A54:A58"/>
    <mergeCell ref="G54:O54"/>
    <mergeCell ref="D56:F56"/>
    <mergeCell ref="B57:C58"/>
    <mergeCell ref="G57:O57"/>
    <mergeCell ref="A59:O59"/>
    <mergeCell ref="D60:F60"/>
    <mergeCell ref="A61:A67"/>
    <mergeCell ref="G61:O61"/>
    <mergeCell ref="B62:B64"/>
    <mergeCell ref="G253:O253"/>
    <mergeCell ref="G123:O123"/>
    <mergeCell ref="C71:C73"/>
    <mergeCell ref="D71:D73"/>
    <mergeCell ref="E71:E73"/>
    <mergeCell ref="F71:F73"/>
    <mergeCell ref="G71:G73"/>
    <mergeCell ref="H71:H73"/>
    <mergeCell ref="A1:O1"/>
    <mergeCell ref="A2:O2"/>
    <mergeCell ref="A3:G3"/>
    <mergeCell ref="H3:O3"/>
    <mergeCell ref="G193:O193"/>
    <mergeCell ref="A46:O46"/>
    <mergeCell ref="A23:O23"/>
    <mergeCell ref="D4:F4"/>
    <mergeCell ref="G5:O5"/>
    <mergeCell ref="A5:A13"/>
    <mergeCell ref="B6:B8"/>
    <mergeCell ref="C6:C8"/>
    <mergeCell ref="D6:D8"/>
    <mergeCell ref="E6:E8"/>
    <mergeCell ref="F6:F8"/>
    <mergeCell ref="G6:G8"/>
  </mergeCells>
  <pageMargins left="0.511811024" right="0.511811024" top="0.78740157499999996" bottom="0.78740157499999996" header="0.31496062000000002" footer="0.31496062000000002"/>
  <pageSetup paperSize="9" scale="53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4"/>
  <sheetViews>
    <sheetView tabSelected="1" topLeftCell="D142" workbookViewId="0">
      <selection activeCell="G147" sqref="G147:G158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54" customWidth="1"/>
    <col min="5" max="5" width="20.5703125" style="75" customWidth="1"/>
    <col min="6" max="6" width="17.85546875" customWidth="1"/>
    <col min="7" max="7" width="17.140625" style="136" customWidth="1"/>
    <col min="8" max="8" width="18" style="56" customWidth="1"/>
  </cols>
  <sheetData>
    <row r="1" spans="1:8" ht="15" customHeight="1" x14ac:dyDescent="0.25">
      <c r="A1" s="446" t="s">
        <v>52</v>
      </c>
      <c r="B1" s="447"/>
      <c r="C1" s="447"/>
      <c r="D1" s="447"/>
      <c r="E1" s="447"/>
      <c r="F1" s="447"/>
      <c r="G1" s="447"/>
      <c r="H1" s="448"/>
    </row>
    <row r="2" spans="1:8" ht="15" customHeight="1" x14ac:dyDescent="0.25">
      <c r="A2" s="449"/>
      <c r="B2" s="450"/>
      <c r="C2" s="450"/>
      <c r="D2" s="450"/>
      <c r="E2" s="450"/>
      <c r="F2" s="450"/>
      <c r="G2" s="450"/>
      <c r="H2" s="451"/>
    </row>
    <row r="3" spans="1:8" ht="15" customHeight="1" x14ac:dyDescent="0.25">
      <c r="A3" s="449"/>
      <c r="B3" s="450"/>
      <c r="C3" s="450"/>
      <c r="D3" s="450"/>
      <c r="E3" s="450"/>
      <c r="F3" s="450"/>
      <c r="G3" s="450"/>
      <c r="H3" s="451"/>
    </row>
    <row r="4" spans="1:8" ht="15" customHeight="1" x14ac:dyDescent="0.25">
      <c r="A4" s="449"/>
      <c r="B4" s="450"/>
      <c r="C4" s="450"/>
      <c r="D4" s="450"/>
      <c r="E4" s="450"/>
      <c r="F4" s="450"/>
      <c r="G4" s="450"/>
      <c r="H4" s="451"/>
    </row>
    <row r="5" spans="1:8" ht="37.5" customHeight="1" thickBot="1" x14ac:dyDescent="0.3">
      <c r="A5" s="452"/>
      <c r="B5" s="453"/>
      <c r="C5" s="453"/>
      <c r="D5" s="453"/>
      <c r="E5" s="453"/>
      <c r="F5" s="453"/>
      <c r="G5" s="453"/>
      <c r="H5" s="454"/>
    </row>
    <row r="6" spans="1:8" ht="15" customHeight="1" x14ac:dyDescent="0.25">
      <c r="A6" s="455" t="s">
        <v>318</v>
      </c>
      <c r="B6" s="455"/>
      <c r="C6" s="455"/>
      <c r="D6" s="455"/>
      <c r="E6" s="455"/>
      <c r="F6" s="455"/>
      <c r="G6" s="455"/>
      <c r="H6" s="455"/>
    </row>
    <row r="7" spans="1:8" ht="15" customHeight="1" x14ac:dyDescent="0.25">
      <c r="A7" s="456"/>
      <c r="B7" s="456"/>
      <c r="C7" s="456"/>
      <c r="D7" s="456"/>
      <c r="E7" s="456"/>
      <c r="F7" s="456"/>
      <c r="G7" s="456"/>
      <c r="H7" s="456"/>
    </row>
    <row r="8" spans="1:8" ht="15" customHeight="1" thickBot="1" x14ac:dyDescent="0.3">
      <c r="A8" s="35"/>
      <c r="B8" s="35"/>
      <c r="C8" s="35"/>
      <c r="D8" s="42"/>
      <c r="E8" s="64"/>
      <c r="F8" s="35"/>
      <c r="G8" s="129"/>
      <c r="H8" s="57"/>
    </row>
    <row r="9" spans="1:8" ht="15" customHeight="1" x14ac:dyDescent="0.25">
      <c r="A9" s="106" t="s">
        <v>46</v>
      </c>
      <c r="B9" s="36"/>
      <c r="C9" s="36"/>
      <c r="D9" s="43"/>
      <c r="E9" s="65"/>
      <c r="F9" s="33"/>
      <c r="G9" s="130"/>
      <c r="H9" s="58"/>
    </row>
    <row r="10" spans="1:8" ht="15" customHeight="1" x14ac:dyDescent="0.25">
      <c r="A10" s="107" t="s">
        <v>32</v>
      </c>
      <c r="B10" s="34"/>
      <c r="C10" s="34"/>
      <c r="D10" s="42"/>
      <c r="E10" s="64"/>
      <c r="F10" s="35"/>
      <c r="G10" s="129"/>
      <c r="H10" s="59"/>
    </row>
    <row r="11" spans="1:8" ht="13.5" customHeight="1" x14ac:dyDescent="0.25">
      <c r="A11" s="107" t="s">
        <v>47</v>
      </c>
      <c r="B11" s="34"/>
      <c r="C11" s="34"/>
      <c r="D11" s="42"/>
      <c r="E11" s="64"/>
      <c r="F11" s="35"/>
      <c r="G11" s="129"/>
      <c r="H11" s="60"/>
    </row>
    <row r="12" spans="1:8" x14ac:dyDescent="0.25">
      <c r="A12" s="107" t="s">
        <v>48</v>
      </c>
      <c r="B12" s="34"/>
      <c r="C12" s="34"/>
      <c r="D12" s="42"/>
      <c r="E12" s="64"/>
      <c r="F12" s="35"/>
      <c r="G12" s="129"/>
      <c r="H12" s="60"/>
    </row>
    <row r="13" spans="1:8" ht="16.5" thickBot="1" x14ac:dyDescent="0.3">
      <c r="A13" s="108" t="s">
        <v>35</v>
      </c>
      <c r="B13" s="37"/>
      <c r="C13" s="37"/>
      <c r="D13" s="44"/>
      <c r="E13" s="66"/>
      <c r="F13" s="38"/>
      <c r="G13" s="131"/>
      <c r="H13" s="61"/>
    </row>
    <row r="14" spans="1:8" ht="24" customHeight="1" thickBot="1" x14ac:dyDescent="0.3">
      <c r="A14" s="406" t="s">
        <v>49</v>
      </c>
      <c r="B14" s="407"/>
      <c r="C14" s="407"/>
      <c r="D14" s="407"/>
      <c r="E14" s="407"/>
      <c r="F14" s="407"/>
      <c r="G14" s="407"/>
      <c r="H14" s="407"/>
    </row>
    <row r="15" spans="1:8" ht="15" customHeight="1" x14ac:dyDescent="0.25">
      <c r="A15" s="408" t="s">
        <v>22</v>
      </c>
      <c r="B15" s="410" t="s">
        <v>9</v>
      </c>
      <c r="C15" s="412" t="s">
        <v>23</v>
      </c>
      <c r="D15" s="414" t="s">
        <v>11</v>
      </c>
      <c r="E15" s="416" t="s">
        <v>90</v>
      </c>
      <c r="F15" s="418" t="s">
        <v>13</v>
      </c>
      <c r="G15" s="420" t="s">
        <v>24</v>
      </c>
      <c r="H15" s="422" t="s">
        <v>26</v>
      </c>
    </row>
    <row r="16" spans="1:8" ht="45.75" customHeight="1" x14ac:dyDescent="0.25">
      <c r="A16" s="409"/>
      <c r="B16" s="411"/>
      <c r="C16" s="413"/>
      <c r="D16" s="415"/>
      <c r="E16" s="417"/>
      <c r="F16" s="419"/>
      <c r="G16" s="421"/>
      <c r="H16" s="423"/>
    </row>
    <row r="17" spans="1:8" x14ac:dyDescent="0.25">
      <c r="A17" s="428" t="s">
        <v>118</v>
      </c>
      <c r="B17" s="39" t="s">
        <v>112</v>
      </c>
      <c r="C17" s="39" t="s">
        <v>69</v>
      </c>
      <c r="D17" s="46">
        <v>600</v>
      </c>
      <c r="E17" s="12">
        <v>44230</v>
      </c>
      <c r="F17" s="25" t="s">
        <v>39</v>
      </c>
      <c r="G17" s="429">
        <v>0.33689999999999998</v>
      </c>
      <c r="H17" s="430">
        <v>0.36980000000000002</v>
      </c>
    </row>
    <row r="18" spans="1:8" x14ac:dyDescent="0.25">
      <c r="A18" s="428"/>
      <c r="B18" s="39" t="s">
        <v>116</v>
      </c>
      <c r="C18" s="241" t="s">
        <v>184</v>
      </c>
      <c r="D18" s="46">
        <v>3660.6</v>
      </c>
      <c r="E18" s="12">
        <v>44258</v>
      </c>
      <c r="F18" s="25" t="s">
        <v>39</v>
      </c>
      <c r="G18" s="429"/>
      <c r="H18" s="430"/>
    </row>
    <row r="19" spans="1:8" x14ac:dyDescent="0.25">
      <c r="A19" s="428"/>
      <c r="B19" s="39" t="s">
        <v>113</v>
      </c>
      <c r="C19" s="39" t="s">
        <v>54</v>
      </c>
      <c r="D19" s="46">
        <v>1414</v>
      </c>
      <c r="E19" s="12">
        <v>44260</v>
      </c>
      <c r="F19" s="25" t="s">
        <v>39</v>
      </c>
      <c r="G19" s="429"/>
      <c r="H19" s="430"/>
    </row>
    <row r="20" spans="1:8" x14ac:dyDescent="0.25">
      <c r="A20" s="428"/>
      <c r="B20" s="39" t="s">
        <v>40</v>
      </c>
      <c r="C20" s="39" t="s">
        <v>54</v>
      </c>
      <c r="D20" s="46">
        <v>220.8</v>
      </c>
      <c r="E20" s="12">
        <v>44260</v>
      </c>
      <c r="F20" s="25" t="s">
        <v>39</v>
      </c>
      <c r="G20" s="429"/>
      <c r="H20" s="430"/>
    </row>
    <row r="21" spans="1:8" x14ac:dyDescent="0.25">
      <c r="A21" s="428"/>
      <c r="B21" s="39" t="s">
        <v>152</v>
      </c>
      <c r="C21" s="39" t="s">
        <v>54</v>
      </c>
      <c r="D21" s="46">
        <v>1544</v>
      </c>
      <c r="E21" s="12">
        <v>44260</v>
      </c>
      <c r="F21" s="25" t="s">
        <v>39</v>
      </c>
      <c r="G21" s="429"/>
      <c r="H21" s="430"/>
    </row>
    <row r="22" spans="1:8" x14ac:dyDescent="0.25">
      <c r="A22" s="428"/>
      <c r="B22" s="39" t="s">
        <v>96</v>
      </c>
      <c r="C22" s="39" t="s">
        <v>54</v>
      </c>
      <c r="D22" s="46">
        <v>1152.8</v>
      </c>
      <c r="E22" s="12">
        <v>44260</v>
      </c>
      <c r="F22" s="25" t="s">
        <v>39</v>
      </c>
      <c r="G22" s="429"/>
      <c r="H22" s="430"/>
    </row>
    <row r="23" spans="1:8" x14ac:dyDescent="0.25">
      <c r="A23" s="428"/>
      <c r="B23" s="39" t="s">
        <v>72</v>
      </c>
      <c r="C23" s="39" t="s">
        <v>54</v>
      </c>
      <c r="D23" s="46">
        <v>1273.5</v>
      </c>
      <c r="E23" s="12">
        <v>44260</v>
      </c>
      <c r="F23" s="25" t="s">
        <v>39</v>
      </c>
      <c r="G23" s="429"/>
      <c r="H23" s="430"/>
    </row>
    <row r="24" spans="1:8" x14ac:dyDescent="0.25">
      <c r="A24" s="428"/>
      <c r="B24" s="39" t="s">
        <v>73</v>
      </c>
      <c r="C24" s="39" t="s">
        <v>54</v>
      </c>
      <c r="D24" s="46">
        <v>1295.8</v>
      </c>
      <c r="E24" s="12">
        <v>44260</v>
      </c>
      <c r="F24" s="25" t="s">
        <v>39</v>
      </c>
      <c r="G24" s="429"/>
      <c r="H24" s="430"/>
    </row>
    <row r="25" spans="1:8" x14ac:dyDescent="0.25">
      <c r="A25" s="428"/>
      <c r="B25" s="39" t="s">
        <v>213</v>
      </c>
      <c r="C25" s="39" t="s">
        <v>54</v>
      </c>
      <c r="D25" s="46">
        <v>1302.8</v>
      </c>
      <c r="E25" s="12">
        <v>44260</v>
      </c>
      <c r="F25" s="25" t="s">
        <v>39</v>
      </c>
      <c r="G25" s="429"/>
      <c r="H25" s="430"/>
    </row>
    <row r="26" spans="1:8" x14ac:dyDescent="0.25">
      <c r="A26" s="428"/>
      <c r="B26" s="39" t="s">
        <v>101</v>
      </c>
      <c r="C26" s="39" t="s">
        <v>54</v>
      </c>
      <c r="D26" s="46">
        <v>2086.6</v>
      </c>
      <c r="E26" s="12">
        <v>44260</v>
      </c>
      <c r="F26" s="25" t="s">
        <v>39</v>
      </c>
      <c r="G26" s="429"/>
      <c r="H26" s="430"/>
    </row>
    <row r="27" spans="1:8" x14ac:dyDescent="0.25">
      <c r="A27" s="428"/>
      <c r="B27" s="39" t="s">
        <v>109</v>
      </c>
      <c r="C27" s="39" t="s">
        <v>54</v>
      </c>
      <c r="D27" s="46">
        <v>1298.8</v>
      </c>
      <c r="E27" s="12">
        <v>44260</v>
      </c>
      <c r="F27" s="25" t="s">
        <v>39</v>
      </c>
      <c r="G27" s="429"/>
      <c r="H27" s="430"/>
    </row>
    <row r="28" spans="1:8" x14ac:dyDescent="0.25">
      <c r="A28" s="428"/>
      <c r="B28" s="39" t="s">
        <v>102</v>
      </c>
      <c r="C28" s="39" t="s">
        <v>54</v>
      </c>
      <c r="D28" s="46">
        <v>1376</v>
      </c>
      <c r="E28" s="12">
        <v>44260</v>
      </c>
      <c r="F28" s="25" t="s">
        <v>39</v>
      </c>
      <c r="G28" s="429"/>
      <c r="H28" s="430"/>
    </row>
    <row r="29" spans="1:8" x14ac:dyDescent="0.25">
      <c r="A29" s="428"/>
      <c r="B29" s="39" t="s">
        <v>41</v>
      </c>
      <c r="C29" s="39" t="s">
        <v>54</v>
      </c>
      <c r="D29" s="46">
        <v>1376</v>
      </c>
      <c r="E29" s="12">
        <v>44260</v>
      </c>
      <c r="F29" s="25" t="s">
        <v>39</v>
      </c>
      <c r="G29" s="429"/>
      <c r="H29" s="430"/>
    </row>
    <row r="30" spans="1:8" x14ac:dyDescent="0.25">
      <c r="A30" s="428"/>
      <c r="B30" s="39" t="s">
        <v>58</v>
      </c>
      <c r="C30" s="39" t="s">
        <v>54</v>
      </c>
      <c r="D30" s="46">
        <v>3180</v>
      </c>
      <c r="E30" s="12">
        <v>44260</v>
      </c>
      <c r="F30" s="25" t="s">
        <v>39</v>
      </c>
      <c r="G30" s="429"/>
      <c r="H30" s="430"/>
    </row>
    <row r="31" spans="1:8" x14ac:dyDescent="0.25">
      <c r="A31" s="428"/>
      <c r="B31" s="39" t="s">
        <v>42</v>
      </c>
      <c r="C31" s="39" t="s">
        <v>54</v>
      </c>
      <c r="D31" s="46">
        <v>962.8</v>
      </c>
      <c r="E31" s="12">
        <v>44260</v>
      </c>
      <c r="F31" s="25" t="s">
        <v>39</v>
      </c>
      <c r="G31" s="429"/>
      <c r="H31" s="430"/>
    </row>
    <row r="32" spans="1:8" x14ac:dyDescent="0.25">
      <c r="A32" s="428"/>
      <c r="B32" s="39" t="s">
        <v>50</v>
      </c>
      <c r="C32" s="39" t="s">
        <v>54</v>
      </c>
      <c r="D32" s="46">
        <v>1534</v>
      </c>
      <c r="E32" s="12">
        <v>44260</v>
      </c>
      <c r="F32" s="25" t="s">
        <v>39</v>
      </c>
      <c r="G32" s="429"/>
      <c r="H32" s="430"/>
    </row>
    <row r="33" spans="1:8" x14ac:dyDescent="0.25">
      <c r="A33" s="428"/>
      <c r="B33" s="39" t="s">
        <v>103</v>
      </c>
      <c r="C33" s="39" t="s">
        <v>54</v>
      </c>
      <c r="D33" s="46">
        <v>1598</v>
      </c>
      <c r="E33" s="12">
        <v>44260</v>
      </c>
      <c r="F33" s="25" t="s">
        <v>39</v>
      </c>
      <c r="G33" s="429"/>
      <c r="H33" s="430"/>
    </row>
    <row r="34" spans="1:8" x14ac:dyDescent="0.25">
      <c r="A34" s="428"/>
      <c r="B34" s="39" t="s">
        <v>67</v>
      </c>
      <c r="C34" s="39" t="s">
        <v>54</v>
      </c>
      <c r="D34" s="46">
        <v>2089</v>
      </c>
      <c r="E34" s="12">
        <v>44260</v>
      </c>
      <c r="F34" s="25" t="s">
        <v>39</v>
      </c>
      <c r="G34" s="429"/>
      <c r="H34" s="430"/>
    </row>
    <row r="35" spans="1:8" x14ac:dyDescent="0.25">
      <c r="A35" s="428"/>
      <c r="B35" s="5" t="s">
        <v>75</v>
      </c>
      <c r="C35" s="39" t="s">
        <v>54</v>
      </c>
      <c r="D35" s="46">
        <v>1422.2</v>
      </c>
      <c r="E35" s="12">
        <v>44260</v>
      </c>
      <c r="F35" s="25" t="s">
        <v>39</v>
      </c>
      <c r="G35" s="429"/>
      <c r="H35" s="430"/>
    </row>
    <row r="36" spans="1:8" x14ac:dyDescent="0.25">
      <c r="A36" s="428"/>
      <c r="B36" s="39" t="s">
        <v>110</v>
      </c>
      <c r="C36" s="39" t="s">
        <v>54</v>
      </c>
      <c r="D36" s="46">
        <v>1309</v>
      </c>
      <c r="E36" s="12">
        <v>44260</v>
      </c>
      <c r="F36" s="25" t="s">
        <v>39</v>
      </c>
      <c r="G36" s="429"/>
      <c r="H36" s="430"/>
    </row>
    <row r="37" spans="1:8" x14ac:dyDescent="0.25">
      <c r="A37" s="428"/>
      <c r="B37" s="5" t="s">
        <v>43</v>
      </c>
      <c r="C37" s="39" t="s">
        <v>54</v>
      </c>
      <c r="D37" s="46">
        <v>1253.8</v>
      </c>
      <c r="E37" s="41">
        <v>44260</v>
      </c>
      <c r="F37" s="39" t="s">
        <v>39</v>
      </c>
      <c r="G37" s="429"/>
      <c r="H37" s="430"/>
    </row>
    <row r="38" spans="1:8" x14ac:dyDescent="0.25">
      <c r="A38" s="428"/>
      <c r="B38" s="39" t="s">
        <v>108</v>
      </c>
      <c r="C38" s="39" t="s">
        <v>54</v>
      </c>
      <c r="D38" s="46">
        <v>1292.8</v>
      </c>
      <c r="E38" s="41">
        <v>44263</v>
      </c>
      <c r="F38" s="39" t="s">
        <v>39</v>
      </c>
      <c r="G38" s="429"/>
      <c r="H38" s="430"/>
    </row>
    <row r="39" spans="1:8" x14ac:dyDescent="0.25">
      <c r="A39" s="428"/>
      <c r="B39" s="39" t="s">
        <v>111</v>
      </c>
      <c r="C39" s="39" t="s">
        <v>54</v>
      </c>
      <c r="D39" s="46">
        <v>1240.8</v>
      </c>
      <c r="E39" s="41">
        <v>44263</v>
      </c>
      <c r="F39" s="39" t="s">
        <v>39</v>
      </c>
      <c r="G39" s="429"/>
      <c r="H39" s="430"/>
    </row>
    <row r="40" spans="1:8" x14ac:dyDescent="0.25">
      <c r="A40" s="428"/>
      <c r="B40" s="39" t="s">
        <v>107</v>
      </c>
      <c r="C40" s="39" t="s">
        <v>74</v>
      </c>
      <c r="D40" s="46">
        <v>3613.83</v>
      </c>
      <c r="E40" s="41">
        <v>44263</v>
      </c>
      <c r="F40" s="39" t="s">
        <v>44</v>
      </c>
      <c r="G40" s="429"/>
      <c r="H40" s="430"/>
    </row>
    <row r="41" spans="1:8" x14ac:dyDescent="0.25">
      <c r="A41" s="428"/>
      <c r="B41" s="39" t="s">
        <v>107</v>
      </c>
      <c r="C41" s="39" t="s">
        <v>166</v>
      </c>
      <c r="D41" s="46">
        <v>777.09</v>
      </c>
      <c r="E41" s="41">
        <v>44263</v>
      </c>
      <c r="F41" s="39" t="s">
        <v>44</v>
      </c>
      <c r="G41" s="429"/>
      <c r="H41" s="430"/>
    </row>
    <row r="42" spans="1:8" x14ac:dyDescent="0.25">
      <c r="A42" s="428"/>
      <c r="B42" s="120" t="s">
        <v>107</v>
      </c>
      <c r="C42" s="120" t="s">
        <v>167</v>
      </c>
      <c r="D42" s="121">
        <v>437.62</v>
      </c>
      <c r="E42" s="122">
        <v>44263</v>
      </c>
      <c r="F42" s="120" t="s">
        <v>44</v>
      </c>
      <c r="G42" s="429"/>
      <c r="H42" s="430"/>
    </row>
    <row r="43" spans="1:8" x14ac:dyDescent="0.25">
      <c r="A43" s="428"/>
      <c r="B43" s="120" t="s">
        <v>319</v>
      </c>
      <c r="C43" s="120" t="s">
        <v>54</v>
      </c>
      <c r="D43" s="121">
        <v>847.6</v>
      </c>
      <c r="E43" s="122">
        <v>44265</v>
      </c>
      <c r="F43" s="120" t="s">
        <v>39</v>
      </c>
      <c r="G43" s="429"/>
      <c r="H43" s="430"/>
    </row>
    <row r="44" spans="1:8" x14ac:dyDescent="0.25">
      <c r="A44" s="428"/>
      <c r="B44" s="120" t="s">
        <v>96</v>
      </c>
      <c r="C44" s="120" t="s">
        <v>170</v>
      </c>
      <c r="D44" s="121">
        <v>3743.31</v>
      </c>
      <c r="E44" s="122">
        <v>44265</v>
      </c>
      <c r="F44" s="120" t="s">
        <v>39</v>
      </c>
      <c r="G44" s="429"/>
      <c r="H44" s="430"/>
    </row>
    <row r="45" spans="1:8" x14ac:dyDescent="0.25">
      <c r="A45" s="428"/>
      <c r="B45" s="120" t="s">
        <v>72</v>
      </c>
      <c r="C45" s="120" t="s">
        <v>320</v>
      </c>
      <c r="D45" s="121">
        <v>125.06</v>
      </c>
      <c r="E45" s="122">
        <v>44265</v>
      </c>
      <c r="F45" s="120" t="s">
        <v>39</v>
      </c>
      <c r="G45" s="429"/>
      <c r="H45" s="430"/>
    </row>
    <row r="46" spans="1:8" x14ac:dyDescent="0.25">
      <c r="A46" s="428"/>
      <c r="B46" s="120" t="s">
        <v>213</v>
      </c>
      <c r="C46" s="120" t="s">
        <v>316</v>
      </c>
      <c r="D46" s="121">
        <v>105.6</v>
      </c>
      <c r="E46" s="122">
        <v>44265</v>
      </c>
      <c r="F46" s="120" t="s">
        <v>39</v>
      </c>
      <c r="G46" s="429"/>
      <c r="H46" s="430"/>
    </row>
    <row r="47" spans="1:8" x14ac:dyDescent="0.25">
      <c r="A47" s="428"/>
      <c r="B47" s="120" t="s">
        <v>165</v>
      </c>
      <c r="C47" s="120" t="s">
        <v>74</v>
      </c>
      <c r="D47" s="121">
        <v>686.84</v>
      </c>
      <c r="E47" s="122">
        <v>44265</v>
      </c>
      <c r="F47" s="120" t="s">
        <v>44</v>
      </c>
      <c r="G47" s="429"/>
      <c r="H47" s="430"/>
    </row>
    <row r="48" spans="1:8" x14ac:dyDescent="0.25">
      <c r="A48" s="428"/>
      <c r="B48" s="120" t="s">
        <v>108</v>
      </c>
      <c r="C48" s="120" t="s">
        <v>170</v>
      </c>
      <c r="D48" s="121">
        <v>974.33</v>
      </c>
      <c r="E48" s="122">
        <v>44272</v>
      </c>
      <c r="F48" s="120" t="s">
        <v>39</v>
      </c>
      <c r="G48" s="429"/>
      <c r="H48" s="430"/>
    </row>
    <row r="49" spans="1:8" x14ac:dyDescent="0.25">
      <c r="A49" s="428"/>
      <c r="B49" s="120" t="s">
        <v>110</v>
      </c>
      <c r="C49" s="120" t="s">
        <v>170</v>
      </c>
      <c r="D49" s="121">
        <v>1055.51</v>
      </c>
      <c r="E49" s="122">
        <v>44272</v>
      </c>
      <c r="F49" s="120" t="s">
        <v>39</v>
      </c>
      <c r="G49" s="429"/>
      <c r="H49" s="430"/>
    </row>
    <row r="50" spans="1:8" x14ac:dyDescent="0.25">
      <c r="A50" s="428"/>
      <c r="B50" s="120" t="s">
        <v>111</v>
      </c>
      <c r="C50" s="120" t="s">
        <v>170</v>
      </c>
      <c r="D50" s="121">
        <v>1065.74</v>
      </c>
      <c r="E50" s="122">
        <v>44272</v>
      </c>
      <c r="F50" s="120" t="s">
        <v>39</v>
      </c>
      <c r="G50" s="429"/>
      <c r="H50" s="430"/>
    </row>
    <row r="51" spans="1:8" x14ac:dyDescent="0.25">
      <c r="A51" s="428"/>
      <c r="B51" s="120" t="s">
        <v>165</v>
      </c>
      <c r="C51" s="120" t="s">
        <v>321</v>
      </c>
      <c r="D51" s="121">
        <v>58.46</v>
      </c>
      <c r="E51" s="122">
        <v>44272</v>
      </c>
      <c r="F51" s="120" t="s">
        <v>44</v>
      </c>
      <c r="G51" s="429"/>
      <c r="H51" s="430"/>
    </row>
    <row r="52" spans="1:8" x14ac:dyDescent="0.25">
      <c r="A52" s="428"/>
      <c r="B52" s="120" t="s">
        <v>165</v>
      </c>
      <c r="C52" s="120" t="s">
        <v>322</v>
      </c>
      <c r="D52" s="121">
        <v>65.34</v>
      </c>
      <c r="E52" s="122">
        <v>44272</v>
      </c>
      <c r="F52" s="120" t="s">
        <v>44</v>
      </c>
      <c r="G52" s="429"/>
      <c r="H52" s="430"/>
    </row>
    <row r="53" spans="1:8" x14ac:dyDescent="0.25">
      <c r="A53" s="428"/>
      <c r="B53" s="120" t="s">
        <v>165</v>
      </c>
      <c r="C53" s="120" t="s">
        <v>323</v>
      </c>
      <c r="D53" s="121">
        <v>62.86</v>
      </c>
      <c r="E53" s="122">
        <v>44272</v>
      </c>
      <c r="F53" s="120" t="s">
        <v>44</v>
      </c>
      <c r="G53" s="429"/>
      <c r="H53" s="430"/>
    </row>
    <row r="54" spans="1:8" x14ac:dyDescent="0.25">
      <c r="A54" s="428"/>
      <c r="B54" s="120" t="s">
        <v>107</v>
      </c>
      <c r="C54" s="120" t="s">
        <v>134</v>
      </c>
      <c r="D54" s="121">
        <v>15405.81</v>
      </c>
      <c r="E54" s="122">
        <v>44273</v>
      </c>
      <c r="F54" s="120" t="s">
        <v>44</v>
      </c>
      <c r="G54" s="429"/>
      <c r="H54" s="430"/>
    </row>
    <row r="55" spans="1:8" x14ac:dyDescent="0.25">
      <c r="A55" s="428"/>
      <c r="B55" s="120" t="s">
        <v>143</v>
      </c>
      <c r="C55" s="120" t="s">
        <v>144</v>
      </c>
      <c r="D55" s="121">
        <v>120.25</v>
      </c>
      <c r="E55" s="122">
        <v>44274</v>
      </c>
      <c r="F55" s="120" t="s">
        <v>44</v>
      </c>
      <c r="G55" s="429"/>
      <c r="H55" s="430"/>
    </row>
    <row r="56" spans="1:8" x14ac:dyDescent="0.25">
      <c r="A56" s="428"/>
      <c r="B56" s="120" t="s">
        <v>58</v>
      </c>
      <c r="C56" s="120" t="s">
        <v>151</v>
      </c>
      <c r="D56" s="121">
        <v>3952.04</v>
      </c>
      <c r="E56" s="122">
        <v>44278</v>
      </c>
      <c r="F56" s="120" t="s">
        <v>39</v>
      </c>
      <c r="G56" s="429"/>
      <c r="H56" s="430"/>
    </row>
    <row r="57" spans="1:8" x14ac:dyDescent="0.25">
      <c r="A57" s="428"/>
      <c r="B57" s="120" t="s">
        <v>93</v>
      </c>
      <c r="C57" s="120" t="s">
        <v>178</v>
      </c>
      <c r="D57" s="121">
        <v>1440.25</v>
      </c>
      <c r="E57" s="122">
        <v>44279</v>
      </c>
      <c r="F57" s="120" t="s">
        <v>39</v>
      </c>
      <c r="G57" s="429"/>
      <c r="H57" s="430"/>
    </row>
    <row r="58" spans="1:8" x14ac:dyDescent="0.25">
      <c r="A58" s="428"/>
      <c r="B58" s="120" t="s">
        <v>179</v>
      </c>
      <c r="C58" s="120" t="s">
        <v>178</v>
      </c>
      <c r="D58" s="121">
        <v>969.5</v>
      </c>
      <c r="E58" s="122">
        <v>44279</v>
      </c>
      <c r="F58" s="120" t="s">
        <v>39</v>
      </c>
      <c r="G58" s="429"/>
      <c r="H58" s="430"/>
    </row>
    <row r="59" spans="1:8" x14ac:dyDescent="0.25">
      <c r="A59" s="428"/>
      <c r="B59" s="120"/>
      <c r="C59" s="120"/>
      <c r="D59" s="121"/>
      <c r="E59" s="122"/>
      <c r="F59" s="120"/>
      <c r="G59" s="429"/>
      <c r="H59" s="430"/>
    </row>
    <row r="60" spans="1:8" x14ac:dyDescent="0.25">
      <c r="A60" s="428"/>
      <c r="B60" s="120"/>
      <c r="C60" s="120"/>
      <c r="D60" s="121"/>
      <c r="E60" s="122"/>
      <c r="F60" s="120"/>
      <c r="G60" s="429"/>
      <c r="H60" s="430"/>
    </row>
    <row r="61" spans="1:8" x14ac:dyDescent="0.25">
      <c r="A61" s="428"/>
      <c r="B61" s="120"/>
      <c r="C61" s="120"/>
      <c r="D61" s="121"/>
      <c r="E61" s="122"/>
      <c r="F61" s="120"/>
      <c r="G61" s="429"/>
      <c r="H61" s="430"/>
    </row>
    <row r="62" spans="1:8" x14ac:dyDescent="0.25">
      <c r="A62" s="428"/>
      <c r="B62" s="120"/>
      <c r="C62" s="120"/>
      <c r="D62" s="121"/>
      <c r="E62" s="122"/>
      <c r="F62" s="39"/>
      <c r="G62" s="474"/>
      <c r="H62" s="475"/>
    </row>
    <row r="63" spans="1:8" ht="16.5" thickBot="1" x14ac:dyDescent="0.3">
      <c r="A63" s="8"/>
      <c r="B63" s="9"/>
      <c r="C63" s="9"/>
      <c r="D63" s="76">
        <f>SUM(D17:D62)</f>
        <v>69991.139999999985</v>
      </c>
      <c r="E63" s="67"/>
      <c r="F63" s="9"/>
      <c r="G63" s="132"/>
      <c r="H63" s="55"/>
    </row>
    <row r="64" spans="1:8" ht="16.5" thickBot="1" x14ac:dyDescent="0.3">
      <c r="A64" s="10"/>
      <c r="B64" s="9"/>
      <c r="C64" s="9"/>
      <c r="D64" s="48"/>
      <c r="E64" s="68"/>
      <c r="F64" s="9"/>
      <c r="G64" s="132"/>
      <c r="H64" s="55"/>
    </row>
    <row r="65" spans="1:8" x14ac:dyDescent="0.25">
      <c r="A65" s="431" t="s">
        <v>25</v>
      </c>
      <c r="B65" s="3" t="s">
        <v>324</v>
      </c>
      <c r="C65" s="145" t="s">
        <v>125</v>
      </c>
      <c r="D65" s="45">
        <v>425.5</v>
      </c>
      <c r="E65" s="11">
        <v>44258</v>
      </c>
      <c r="F65" s="4" t="s">
        <v>39</v>
      </c>
      <c r="G65" s="436">
        <v>0.44409999999999999</v>
      </c>
      <c r="H65" s="441">
        <v>0.37159999999999999</v>
      </c>
    </row>
    <row r="66" spans="1:8" x14ac:dyDescent="0.25">
      <c r="A66" s="432"/>
      <c r="B66" s="124" t="s">
        <v>324</v>
      </c>
      <c r="C66" s="176" t="s">
        <v>125</v>
      </c>
      <c r="D66" s="125">
        <v>5510.7</v>
      </c>
      <c r="E66" s="21">
        <v>44258</v>
      </c>
      <c r="F66" s="30" t="s">
        <v>39</v>
      </c>
      <c r="G66" s="437"/>
      <c r="H66" s="442"/>
    </row>
    <row r="67" spans="1:8" x14ac:dyDescent="0.25">
      <c r="A67" s="433"/>
      <c r="B67" s="5" t="s">
        <v>325</v>
      </c>
      <c r="C67" s="5" t="s">
        <v>154</v>
      </c>
      <c r="D67" s="46">
        <v>581.48</v>
      </c>
      <c r="E67" s="12">
        <v>44258</v>
      </c>
      <c r="F67" s="6" t="s">
        <v>38</v>
      </c>
      <c r="G67" s="438"/>
      <c r="H67" s="443"/>
    </row>
    <row r="68" spans="1:8" x14ac:dyDescent="0.25">
      <c r="A68" s="433"/>
      <c r="B68" s="39" t="s">
        <v>326</v>
      </c>
      <c r="C68" s="39" t="s">
        <v>327</v>
      </c>
      <c r="D68" s="46">
        <v>1930.8</v>
      </c>
      <c r="E68" s="12">
        <v>44258</v>
      </c>
      <c r="F68" s="25" t="s">
        <v>38</v>
      </c>
      <c r="G68" s="438"/>
      <c r="H68" s="443"/>
    </row>
    <row r="69" spans="1:8" x14ac:dyDescent="0.25">
      <c r="A69" s="433"/>
      <c r="B69" s="39" t="s">
        <v>132</v>
      </c>
      <c r="C69" s="239" t="s">
        <v>328</v>
      </c>
      <c r="D69" s="46">
        <v>973.75</v>
      </c>
      <c r="E69" s="12">
        <v>44258</v>
      </c>
      <c r="F69" s="25" t="s">
        <v>38</v>
      </c>
      <c r="G69" s="438"/>
      <c r="H69" s="443"/>
    </row>
    <row r="70" spans="1:8" x14ac:dyDescent="0.25">
      <c r="A70" s="433"/>
      <c r="B70" s="39" t="s">
        <v>194</v>
      </c>
      <c r="C70" s="39" t="s">
        <v>329</v>
      </c>
      <c r="D70" s="46">
        <v>2344.6</v>
      </c>
      <c r="E70" s="12">
        <v>44258</v>
      </c>
      <c r="F70" s="25" t="s">
        <v>38</v>
      </c>
      <c r="G70" s="438"/>
      <c r="H70" s="443"/>
    </row>
    <row r="71" spans="1:8" x14ac:dyDescent="0.25">
      <c r="A71" s="433"/>
      <c r="B71" s="39" t="s">
        <v>325</v>
      </c>
      <c r="C71" s="147" t="s">
        <v>195</v>
      </c>
      <c r="D71" s="46">
        <v>1819.24</v>
      </c>
      <c r="E71" s="12">
        <v>44258</v>
      </c>
      <c r="F71" s="25" t="s">
        <v>38</v>
      </c>
      <c r="G71" s="438"/>
      <c r="H71" s="443"/>
    </row>
    <row r="72" spans="1:8" x14ac:dyDescent="0.25">
      <c r="A72" s="433"/>
      <c r="B72" s="39" t="s">
        <v>330</v>
      </c>
      <c r="C72" s="39" t="s">
        <v>331</v>
      </c>
      <c r="D72" s="46">
        <v>3786.06</v>
      </c>
      <c r="E72" s="12">
        <v>44258</v>
      </c>
      <c r="F72" s="25" t="s">
        <v>38</v>
      </c>
      <c r="G72" s="438"/>
      <c r="H72" s="443"/>
    </row>
    <row r="73" spans="1:8" x14ac:dyDescent="0.25">
      <c r="A73" s="433"/>
      <c r="B73" s="147" t="s">
        <v>146</v>
      </c>
      <c r="C73" s="239" t="s">
        <v>332</v>
      </c>
      <c r="D73" s="46">
        <v>1400.38</v>
      </c>
      <c r="E73" s="12">
        <v>44258</v>
      </c>
      <c r="F73" s="6" t="s">
        <v>38</v>
      </c>
      <c r="G73" s="438"/>
      <c r="H73" s="443"/>
    </row>
    <row r="74" spans="1:8" x14ac:dyDescent="0.25">
      <c r="A74" s="433"/>
      <c r="B74" s="5" t="s">
        <v>194</v>
      </c>
      <c r="C74" s="164" t="s">
        <v>204</v>
      </c>
      <c r="D74" s="46">
        <v>474.44</v>
      </c>
      <c r="E74" s="12">
        <v>44258</v>
      </c>
      <c r="F74" s="6" t="s">
        <v>38</v>
      </c>
      <c r="G74" s="438"/>
      <c r="H74" s="443"/>
    </row>
    <row r="75" spans="1:8" x14ac:dyDescent="0.25">
      <c r="A75" s="433"/>
      <c r="B75" s="39" t="s">
        <v>194</v>
      </c>
      <c r="C75" s="164" t="s">
        <v>136</v>
      </c>
      <c r="D75" s="46">
        <v>2284.1999999999998</v>
      </c>
      <c r="E75" s="12">
        <v>44258</v>
      </c>
      <c r="F75" s="25" t="s">
        <v>38</v>
      </c>
      <c r="G75" s="438"/>
      <c r="H75" s="443"/>
    </row>
    <row r="76" spans="1:8" x14ac:dyDescent="0.25">
      <c r="A76" s="433"/>
      <c r="B76" s="39" t="s">
        <v>138</v>
      </c>
      <c r="C76" s="13" t="s">
        <v>205</v>
      </c>
      <c r="D76" s="46">
        <v>2366</v>
      </c>
      <c r="E76" s="12">
        <v>44258</v>
      </c>
      <c r="F76" s="25" t="s">
        <v>38</v>
      </c>
      <c r="G76" s="438"/>
      <c r="H76" s="443"/>
    </row>
    <row r="77" spans="1:8" x14ac:dyDescent="0.25">
      <c r="A77" s="433"/>
      <c r="B77" s="39" t="s">
        <v>325</v>
      </c>
      <c r="C77" s="13" t="s">
        <v>206</v>
      </c>
      <c r="D77" s="46">
        <v>2121.9</v>
      </c>
      <c r="E77" s="12">
        <v>44258</v>
      </c>
      <c r="F77" s="25" t="s">
        <v>38</v>
      </c>
      <c r="G77" s="438"/>
      <c r="H77" s="443"/>
    </row>
    <row r="78" spans="1:8" x14ac:dyDescent="0.25">
      <c r="A78" s="433"/>
      <c r="B78" s="39" t="s">
        <v>132</v>
      </c>
      <c r="C78" s="13" t="s">
        <v>333</v>
      </c>
      <c r="D78" s="46">
        <v>988.44</v>
      </c>
      <c r="E78" s="12">
        <v>44258</v>
      </c>
      <c r="F78" s="25" t="s">
        <v>38</v>
      </c>
      <c r="G78" s="438"/>
      <c r="H78" s="443"/>
    </row>
    <row r="79" spans="1:8" x14ac:dyDescent="0.25">
      <c r="A79" s="433"/>
      <c r="B79" s="39" t="s">
        <v>334</v>
      </c>
      <c r="C79" s="13" t="s">
        <v>150</v>
      </c>
      <c r="D79" s="46">
        <v>312.25</v>
      </c>
      <c r="E79" s="12">
        <v>44258</v>
      </c>
      <c r="F79" s="25" t="s">
        <v>38</v>
      </c>
      <c r="G79" s="438"/>
      <c r="H79" s="443"/>
    </row>
    <row r="80" spans="1:8" x14ac:dyDescent="0.25">
      <c r="A80" s="434"/>
      <c r="B80" s="120" t="s">
        <v>194</v>
      </c>
      <c r="C80" s="194" t="s">
        <v>136</v>
      </c>
      <c r="D80" s="121">
        <v>1748.6</v>
      </c>
      <c r="E80" s="195">
        <v>44289</v>
      </c>
      <c r="F80" s="123" t="s">
        <v>38</v>
      </c>
      <c r="G80" s="439"/>
      <c r="H80" s="444"/>
    </row>
    <row r="81" spans="1:8" x14ac:dyDescent="0.25">
      <c r="A81" s="434"/>
      <c r="B81" s="120" t="s">
        <v>335</v>
      </c>
      <c r="C81" s="194" t="s">
        <v>148</v>
      </c>
      <c r="D81" s="121">
        <v>1279.2</v>
      </c>
      <c r="E81" s="195">
        <v>44263</v>
      </c>
      <c r="F81" s="123" t="s">
        <v>38</v>
      </c>
      <c r="G81" s="439"/>
      <c r="H81" s="444"/>
    </row>
    <row r="82" spans="1:8" x14ac:dyDescent="0.25">
      <c r="A82" s="434"/>
      <c r="B82" s="120" t="s">
        <v>336</v>
      </c>
      <c r="C82" s="194" t="s">
        <v>140</v>
      </c>
      <c r="D82" s="121">
        <v>1395</v>
      </c>
      <c r="E82" s="195">
        <v>44263</v>
      </c>
      <c r="F82" s="123" t="s">
        <v>38</v>
      </c>
      <c r="G82" s="439"/>
      <c r="H82" s="444"/>
    </row>
    <row r="83" spans="1:8" x14ac:dyDescent="0.25">
      <c r="A83" s="434"/>
      <c r="B83" s="120" t="s">
        <v>334</v>
      </c>
      <c r="C83" s="194" t="s">
        <v>161</v>
      </c>
      <c r="D83" s="121">
        <v>1744.6</v>
      </c>
      <c r="E83" s="195">
        <v>44263</v>
      </c>
      <c r="F83" s="123" t="s">
        <v>38</v>
      </c>
      <c r="G83" s="439"/>
      <c r="H83" s="444"/>
    </row>
    <row r="84" spans="1:8" x14ac:dyDescent="0.25">
      <c r="A84" s="434"/>
      <c r="B84" s="120" t="s">
        <v>194</v>
      </c>
      <c r="C84" s="240" t="s">
        <v>337</v>
      </c>
      <c r="D84" s="121">
        <v>2628.85</v>
      </c>
      <c r="E84" s="195">
        <v>44263</v>
      </c>
      <c r="F84" s="123" t="s">
        <v>38</v>
      </c>
      <c r="G84" s="439"/>
      <c r="H84" s="444"/>
    </row>
    <row r="85" spans="1:8" x14ac:dyDescent="0.25">
      <c r="A85" s="434"/>
      <c r="B85" s="120" t="s">
        <v>334</v>
      </c>
      <c r="C85" s="194" t="s">
        <v>227</v>
      </c>
      <c r="D85" s="121">
        <v>413.64</v>
      </c>
      <c r="E85" s="195">
        <v>44264</v>
      </c>
      <c r="F85" s="123" t="s">
        <v>38</v>
      </c>
      <c r="G85" s="439"/>
      <c r="H85" s="444"/>
    </row>
    <row r="86" spans="1:8" x14ac:dyDescent="0.25">
      <c r="A86" s="434"/>
      <c r="B86" s="120" t="s">
        <v>138</v>
      </c>
      <c r="C86" s="194" t="s">
        <v>150</v>
      </c>
      <c r="D86" s="121">
        <v>2250</v>
      </c>
      <c r="E86" s="195">
        <v>44264</v>
      </c>
      <c r="F86" s="123" t="s">
        <v>38</v>
      </c>
      <c r="G86" s="439"/>
      <c r="H86" s="444"/>
    </row>
    <row r="87" spans="1:8" x14ac:dyDescent="0.25">
      <c r="A87" s="434"/>
      <c r="B87" s="120" t="s">
        <v>325</v>
      </c>
      <c r="C87" s="194" t="s">
        <v>232</v>
      </c>
      <c r="D87" s="121">
        <v>2565</v>
      </c>
      <c r="E87" s="195">
        <v>44264</v>
      </c>
      <c r="F87" s="123" t="s">
        <v>38</v>
      </c>
      <c r="G87" s="439"/>
      <c r="H87" s="444"/>
    </row>
    <row r="88" spans="1:8" x14ac:dyDescent="0.25">
      <c r="A88" s="434"/>
      <c r="B88" s="120" t="s">
        <v>334</v>
      </c>
      <c r="C88" s="194" t="s">
        <v>130</v>
      </c>
      <c r="D88" s="121">
        <v>1380.24</v>
      </c>
      <c r="E88" s="195">
        <v>44264</v>
      </c>
      <c r="F88" s="123" t="s">
        <v>38</v>
      </c>
      <c r="G88" s="439"/>
      <c r="H88" s="444"/>
    </row>
    <row r="89" spans="1:8" x14ac:dyDescent="0.25">
      <c r="A89" s="434"/>
      <c r="B89" s="120" t="s">
        <v>334</v>
      </c>
      <c r="C89" s="194" t="s">
        <v>204</v>
      </c>
      <c r="D89" s="121">
        <v>508.22</v>
      </c>
      <c r="E89" s="195">
        <v>44264</v>
      </c>
      <c r="F89" s="123" t="s">
        <v>38</v>
      </c>
      <c r="G89" s="439"/>
      <c r="H89" s="444"/>
    </row>
    <row r="90" spans="1:8" x14ac:dyDescent="0.25">
      <c r="A90" s="434"/>
      <c r="B90" s="120" t="s">
        <v>194</v>
      </c>
      <c r="C90" s="194" t="s">
        <v>136</v>
      </c>
      <c r="D90" s="121">
        <v>500.2</v>
      </c>
      <c r="E90" s="195">
        <v>44264</v>
      </c>
      <c r="F90" s="123" t="s">
        <v>38</v>
      </c>
      <c r="G90" s="439"/>
      <c r="H90" s="444"/>
    </row>
    <row r="91" spans="1:8" x14ac:dyDescent="0.25">
      <c r="A91" s="434"/>
      <c r="B91" s="120" t="s">
        <v>239</v>
      </c>
      <c r="C91" s="13" t="s">
        <v>141</v>
      </c>
      <c r="D91" s="121">
        <v>1296</v>
      </c>
      <c r="E91" s="195">
        <v>44264</v>
      </c>
      <c r="F91" s="123" t="s">
        <v>38</v>
      </c>
      <c r="G91" s="439"/>
      <c r="H91" s="444"/>
    </row>
    <row r="92" spans="1:8" x14ac:dyDescent="0.25">
      <c r="A92" s="434"/>
      <c r="B92" s="120" t="s">
        <v>240</v>
      </c>
      <c r="C92" s="194" t="s">
        <v>148</v>
      </c>
      <c r="D92" s="121">
        <v>639.6</v>
      </c>
      <c r="E92" s="195">
        <v>44264</v>
      </c>
      <c r="F92" s="123" t="s">
        <v>38</v>
      </c>
      <c r="G92" s="439"/>
      <c r="H92" s="444"/>
    </row>
    <row r="93" spans="1:8" x14ac:dyDescent="0.25">
      <c r="A93" s="434"/>
      <c r="B93" s="120" t="s">
        <v>325</v>
      </c>
      <c r="C93" s="194" t="s">
        <v>232</v>
      </c>
      <c r="D93" s="121">
        <v>810</v>
      </c>
      <c r="E93" s="195">
        <v>44264</v>
      </c>
      <c r="F93" s="123" t="s">
        <v>38</v>
      </c>
      <c r="G93" s="439"/>
      <c r="H93" s="444"/>
    </row>
    <row r="94" spans="1:8" x14ac:dyDescent="0.25">
      <c r="A94" s="434"/>
      <c r="B94" s="120" t="s">
        <v>194</v>
      </c>
      <c r="C94" s="194" t="s">
        <v>241</v>
      </c>
      <c r="D94" s="121">
        <v>2604.38</v>
      </c>
      <c r="E94" s="195">
        <v>44264</v>
      </c>
      <c r="F94" s="123" t="s">
        <v>38</v>
      </c>
      <c r="G94" s="439"/>
      <c r="H94" s="444"/>
    </row>
    <row r="95" spans="1:8" x14ac:dyDescent="0.25">
      <c r="A95" s="434"/>
      <c r="B95" s="120" t="s">
        <v>338</v>
      </c>
      <c r="C95" s="194" t="s">
        <v>339</v>
      </c>
      <c r="D95" s="121">
        <v>2170</v>
      </c>
      <c r="E95" s="195">
        <v>44264</v>
      </c>
      <c r="F95" s="123" t="s">
        <v>38</v>
      </c>
      <c r="G95" s="439"/>
      <c r="H95" s="444"/>
    </row>
    <row r="96" spans="1:8" x14ac:dyDescent="0.25">
      <c r="A96" s="434"/>
      <c r="B96" s="120" t="s">
        <v>324</v>
      </c>
      <c r="C96" s="194" t="s">
        <v>125</v>
      </c>
      <c r="D96" s="121">
        <v>7400</v>
      </c>
      <c r="E96" s="195">
        <v>44267</v>
      </c>
      <c r="F96" s="123" t="s">
        <v>39</v>
      </c>
      <c r="G96" s="439"/>
      <c r="H96" s="444"/>
    </row>
    <row r="97" spans="1:8" x14ac:dyDescent="0.25">
      <c r="A97" s="434"/>
      <c r="B97" s="269" t="s">
        <v>340</v>
      </c>
      <c r="C97" s="194" t="s">
        <v>163</v>
      </c>
      <c r="D97" s="121">
        <v>2111.87</v>
      </c>
      <c r="E97" s="195">
        <v>44267</v>
      </c>
      <c r="F97" s="123" t="s">
        <v>38</v>
      </c>
      <c r="G97" s="439"/>
      <c r="H97" s="444"/>
    </row>
    <row r="98" spans="1:8" x14ac:dyDescent="0.25">
      <c r="A98" s="434"/>
      <c r="B98" s="120" t="s">
        <v>334</v>
      </c>
      <c r="C98" s="194" t="s">
        <v>204</v>
      </c>
      <c r="D98" s="121">
        <v>548.57000000000005</v>
      </c>
      <c r="E98" s="195">
        <v>44267</v>
      </c>
      <c r="F98" s="123" t="s">
        <v>38</v>
      </c>
      <c r="G98" s="439"/>
      <c r="H98" s="444"/>
    </row>
    <row r="99" spans="1:8" x14ac:dyDescent="0.25">
      <c r="A99" s="434"/>
      <c r="B99" s="120" t="s">
        <v>324</v>
      </c>
      <c r="C99" s="194" t="s">
        <v>125</v>
      </c>
      <c r="D99" s="121">
        <v>7305.3</v>
      </c>
      <c r="E99" s="195">
        <v>44270</v>
      </c>
      <c r="F99" s="123" t="s">
        <v>38</v>
      </c>
      <c r="G99" s="439"/>
      <c r="H99" s="444"/>
    </row>
    <row r="100" spans="1:8" x14ac:dyDescent="0.25">
      <c r="A100" s="434"/>
      <c r="B100" s="120" t="s">
        <v>156</v>
      </c>
      <c r="C100" s="194" t="s">
        <v>341</v>
      </c>
      <c r="D100" s="121">
        <v>16620</v>
      </c>
      <c r="E100" s="195">
        <v>44270</v>
      </c>
      <c r="F100" s="123" t="s">
        <v>38</v>
      </c>
      <c r="G100" s="439"/>
      <c r="H100" s="444"/>
    </row>
    <row r="101" spans="1:8" x14ac:dyDescent="0.25">
      <c r="A101" s="434"/>
      <c r="B101" s="120" t="s">
        <v>194</v>
      </c>
      <c r="C101" s="194" t="s">
        <v>241</v>
      </c>
      <c r="D101" s="121">
        <v>4290.3599999999997</v>
      </c>
      <c r="E101" s="195">
        <v>44270</v>
      </c>
      <c r="F101" s="123" t="s">
        <v>38</v>
      </c>
      <c r="G101" s="439"/>
      <c r="H101" s="444"/>
    </row>
    <row r="102" spans="1:8" x14ac:dyDescent="0.25">
      <c r="A102" s="434"/>
      <c r="B102" s="120" t="s">
        <v>267</v>
      </c>
      <c r="C102" s="194" t="s">
        <v>148</v>
      </c>
      <c r="D102" s="121">
        <v>520.4</v>
      </c>
      <c r="E102" s="195">
        <v>44270</v>
      </c>
      <c r="F102" s="123" t="s">
        <v>38</v>
      </c>
      <c r="G102" s="439"/>
      <c r="H102" s="444"/>
    </row>
    <row r="103" spans="1:8" x14ac:dyDescent="0.25">
      <c r="A103" s="434"/>
      <c r="B103" s="120" t="s">
        <v>342</v>
      </c>
      <c r="C103" s="194" t="s">
        <v>150</v>
      </c>
      <c r="D103" s="121">
        <v>419.65</v>
      </c>
      <c r="E103" s="195">
        <v>44270</v>
      </c>
      <c r="F103" s="123" t="s">
        <v>38</v>
      </c>
      <c r="G103" s="439"/>
      <c r="H103" s="444"/>
    </row>
    <row r="104" spans="1:8" x14ac:dyDescent="0.25">
      <c r="A104" s="434"/>
      <c r="B104" s="120" t="s">
        <v>194</v>
      </c>
      <c r="C104" s="194" t="s">
        <v>136</v>
      </c>
      <c r="D104" s="121">
        <v>496.13</v>
      </c>
      <c r="E104" s="195">
        <v>44270</v>
      </c>
      <c r="F104" s="123" t="s">
        <v>38</v>
      </c>
      <c r="G104" s="439"/>
      <c r="H104" s="444"/>
    </row>
    <row r="105" spans="1:8" x14ac:dyDescent="0.25">
      <c r="A105" s="434"/>
      <c r="B105" s="270" t="s">
        <v>340</v>
      </c>
      <c r="C105" s="194" t="s">
        <v>163</v>
      </c>
      <c r="D105" s="121">
        <v>4099.42</v>
      </c>
      <c r="E105" s="195">
        <v>44270</v>
      </c>
      <c r="F105" s="123" t="s">
        <v>38</v>
      </c>
      <c r="G105" s="439"/>
      <c r="H105" s="444"/>
    </row>
    <row r="106" spans="1:8" x14ac:dyDescent="0.25">
      <c r="A106" s="434"/>
      <c r="B106" s="120" t="s">
        <v>194</v>
      </c>
      <c r="C106" s="194" t="s">
        <v>270</v>
      </c>
      <c r="D106" s="121">
        <v>1653.51</v>
      </c>
      <c r="E106" s="195">
        <v>44270</v>
      </c>
      <c r="F106" s="123" t="s">
        <v>38</v>
      </c>
      <c r="G106" s="439"/>
      <c r="H106" s="444"/>
    </row>
    <row r="107" spans="1:8" x14ac:dyDescent="0.25">
      <c r="A107" s="434"/>
      <c r="B107" s="269" t="s">
        <v>340</v>
      </c>
      <c r="C107" s="194" t="s">
        <v>163</v>
      </c>
      <c r="D107" s="121">
        <v>2457.9499999999998</v>
      </c>
      <c r="E107" s="195">
        <v>44270</v>
      </c>
      <c r="F107" s="123" t="s">
        <v>38</v>
      </c>
      <c r="G107" s="439"/>
      <c r="H107" s="444"/>
    </row>
    <row r="108" spans="1:8" x14ac:dyDescent="0.25">
      <c r="A108" s="434"/>
      <c r="B108" s="120" t="s">
        <v>194</v>
      </c>
      <c r="C108" s="194" t="s">
        <v>343</v>
      </c>
      <c r="D108" s="121">
        <v>1502.1</v>
      </c>
      <c r="E108" s="195">
        <v>44270</v>
      </c>
      <c r="F108" s="123" t="s">
        <v>38</v>
      </c>
      <c r="G108" s="439"/>
      <c r="H108" s="444"/>
    </row>
    <row r="109" spans="1:8" x14ac:dyDescent="0.25">
      <c r="A109" s="434"/>
      <c r="B109" s="120" t="s">
        <v>267</v>
      </c>
      <c r="C109" s="194" t="s">
        <v>148</v>
      </c>
      <c r="D109" s="121">
        <v>2448</v>
      </c>
      <c r="E109" s="195">
        <v>44270</v>
      </c>
      <c r="F109" s="123" t="s">
        <v>38</v>
      </c>
      <c r="G109" s="439"/>
      <c r="H109" s="444"/>
    </row>
    <row r="110" spans="1:8" x14ac:dyDescent="0.25">
      <c r="A110" s="434"/>
      <c r="B110" s="120" t="s">
        <v>156</v>
      </c>
      <c r="C110" s="194" t="s">
        <v>341</v>
      </c>
      <c r="D110" s="121">
        <v>17239</v>
      </c>
      <c r="E110" s="195">
        <v>44270</v>
      </c>
      <c r="F110" s="123" t="s">
        <v>38</v>
      </c>
      <c r="G110" s="439"/>
      <c r="H110" s="444"/>
    </row>
    <row r="111" spans="1:8" x14ac:dyDescent="0.25">
      <c r="A111" s="434"/>
      <c r="B111" s="120" t="s">
        <v>194</v>
      </c>
      <c r="C111" s="194" t="s">
        <v>136</v>
      </c>
      <c r="D111" s="121">
        <v>487.6</v>
      </c>
      <c r="E111" s="195">
        <v>44270</v>
      </c>
      <c r="F111" s="123" t="s">
        <v>38</v>
      </c>
      <c r="G111" s="439"/>
      <c r="H111" s="444"/>
    </row>
    <row r="112" spans="1:8" x14ac:dyDescent="0.25">
      <c r="A112" s="434"/>
      <c r="B112" s="120" t="s">
        <v>194</v>
      </c>
      <c r="C112" s="194" t="s">
        <v>273</v>
      </c>
      <c r="D112" s="121">
        <v>609.35</v>
      </c>
      <c r="E112" s="195">
        <v>44270</v>
      </c>
      <c r="F112" s="123" t="s">
        <v>38</v>
      </c>
      <c r="G112" s="439"/>
      <c r="H112" s="444"/>
    </row>
    <row r="113" spans="1:8" x14ac:dyDescent="0.25">
      <c r="A113" s="434"/>
      <c r="B113" s="120" t="s">
        <v>335</v>
      </c>
      <c r="C113" s="194" t="s">
        <v>148</v>
      </c>
      <c r="D113" s="121">
        <v>799.5</v>
      </c>
      <c r="E113" s="195">
        <v>44270</v>
      </c>
      <c r="F113" s="123" t="s">
        <v>38</v>
      </c>
      <c r="G113" s="439"/>
      <c r="H113" s="444"/>
    </row>
    <row r="114" spans="1:8" x14ac:dyDescent="0.25">
      <c r="A114" s="434"/>
      <c r="B114" s="120" t="s">
        <v>344</v>
      </c>
      <c r="C114" s="194" t="s">
        <v>162</v>
      </c>
      <c r="D114" s="121">
        <v>2214.61</v>
      </c>
      <c r="E114" s="195">
        <v>44270</v>
      </c>
      <c r="F114" s="123" t="s">
        <v>38</v>
      </c>
      <c r="G114" s="439"/>
      <c r="H114" s="444"/>
    </row>
    <row r="115" spans="1:8" x14ac:dyDescent="0.25">
      <c r="A115" s="434"/>
      <c r="B115" s="120" t="s">
        <v>267</v>
      </c>
      <c r="C115" s="194" t="s">
        <v>148</v>
      </c>
      <c r="D115" s="121">
        <v>544</v>
      </c>
      <c r="E115" s="195">
        <v>44270</v>
      </c>
      <c r="F115" s="123" t="s">
        <v>38</v>
      </c>
      <c r="G115" s="439"/>
      <c r="H115" s="444"/>
    </row>
    <row r="116" spans="1:8" x14ac:dyDescent="0.25">
      <c r="A116" s="434"/>
      <c r="B116" s="120" t="s">
        <v>342</v>
      </c>
      <c r="C116" s="194" t="s">
        <v>150</v>
      </c>
      <c r="D116" s="121">
        <v>2158.1999999999998</v>
      </c>
      <c r="E116" s="195">
        <v>44270</v>
      </c>
      <c r="F116" s="123" t="s">
        <v>38</v>
      </c>
      <c r="G116" s="439"/>
      <c r="H116" s="444"/>
    </row>
    <row r="117" spans="1:8" x14ac:dyDescent="0.25">
      <c r="A117" s="434"/>
      <c r="B117" s="120" t="s">
        <v>194</v>
      </c>
      <c r="C117" s="240" t="s">
        <v>277</v>
      </c>
      <c r="D117" s="121">
        <v>6758.37</v>
      </c>
      <c r="E117" s="195">
        <v>44270</v>
      </c>
      <c r="F117" s="123" t="s">
        <v>38</v>
      </c>
      <c r="G117" s="439"/>
      <c r="H117" s="444"/>
    </row>
    <row r="118" spans="1:8" x14ac:dyDescent="0.25">
      <c r="A118" s="434"/>
      <c r="B118" s="120" t="s">
        <v>345</v>
      </c>
      <c r="C118" s="194" t="s">
        <v>171</v>
      </c>
      <c r="D118" s="121">
        <v>1471.5</v>
      </c>
      <c r="E118" s="195">
        <v>44272</v>
      </c>
      <c r="F118" s="123" t="s">
        <v>38</v>
      </c>
      <c r="G118" s="439"/>
      <c r="H118" s="444"/>
    </row>
    <row r="119" spans="1:8" x14ac:dyDescent="0.25">
      <c r="A119" s="434"/>
      <c r="B119" s="120" t="s">
        <v>324</v>
      </c>
      <c r="C119" s="194" t="s">
        <v>125</v>
      </c>
      <c r="D119" s="121">
        <v>6790.3</v>
      </c>
      <c r="E119" s="195">
        <v>44278</v>
      </c>
      <c r="F119" s="123" t="s">
        <v>38</v>
      </c>
      <c r="G119" s="439"/>
      <c r="H119" s="444"/>
    </row>
    <row r="120" spans="1:8" x14ac:dyDescent="0.25">
      <c r="A120" s="434"/>
      <c r="B120" s="269" t="s">
        <v>340</v>
      </c>
      <c r="C120" s="194" t="s">
        <v>163</v>
      </c>
      <c r="D120" s="121">
        <v>4321.8599999999997</v>
      </c>
      <c r="E120" s="195">
        <v>44278</v>
      </c>
      <c r="F120" s="123" t="s">
        <v>38</v>
      </c>
      <c r="G120" s="439"/>
      <c r="H120" s="444"/>
    </row>
    <row r="121" spans="1:8" x14ac:dyDescent="0.25">
      <c r="A121" s="434"/>
      <c r="B121" s="120" t="s">
        <v>194</v>
      </c>
      <c r="C121" s="194" t="s">
        <v>164</v>
      </c>
      <c r="D121" s="121">
        <v>3133.23</v>
      </c>
      <c r="E121" s="195">
        <v>44278</v>
      </c>
      <c r="F121" s="123" t="s">
        <v>38</v>
      </c>
      <c r="G121" s="439"/>
      <c r="H121" s="444"/>
    </row>
    <row r="122" spans="1:8" x14ac:dyDescent="0.25">
      <c r="A122" s="434"/>
      <c r="B122" s="120" t="s">
        <v>194</v>
      </c>
      <c r="C122" s="194" t="s">
        <v>292</v>
      </c>
      <c r="D122" s="121">
        <v>223.58</v>
      </c>
      <c r="E122" s="195">
        <v>44278</v>
      </c>
      <c r="F122" s="123" t="s">
        <v>38</v>
      </c>
      <c r="G122" s="439"/>
      <c r="H122" s="444"/>
    </row>
    <row r="123" spans="1:8" x14ac:dyDescent="0.25">
      <c r="A123" s="434"/>
      <c r="B123" s="120" t="s">
        <v>267</v>
      </c>
      <c r="C123" s="194" t="s">
        <v>148</v>
      </c>
      <c r="D123" s="121">
        <v>590.08000000000004</v>
      </c>
      <c r="E123" s="195">
        <v>44278</v>
      </c>
      <c r="F123" s="123" t="s">
        <v>38</v>
      </c>
      <c r="G123" s="439"/>
      <c r="H123" s="444"/>
    </row>
    <row r="124" spans="1:8" x14ac:dyDescent="0.25">
      <c r="A124" s="434"/>
      <c r="B124" s="120" t="s">
        <v>334</v>
      </c>
      <c r="C124" s="194" t="s">
        <v>293</v>
      </c>
      <c r="D124" s="121">
        <v>396.01</v>
      </c>
      <c r="E124" s="195">
        <v>44278</v>
      </c>
      <c r="F124" s="123" t="s">
        <v>38</v>
      </c>
      <c r="G124" s="439"/>
      <c r="H124" s="444"/>
    </row>
    <row r="125" spans="1:8" x14ac:dyDescent="0.25">
      <c r="A125" s="434"/>
      <c r="B125" s="120" t="s">
        <v>324</v>
      </c>
      <c r="C125" s="194" t="s">
        <v>125</v>
      </c>
      <c r="D125" s="121">
        <v>7215.2</v>
      </c>
      <c r="E125" s="195">
        <v>44279</v>
      </c>
      <c r="F125" s="123" t="s">
        <v>39</v>
      </c>
      <c r="G125" s="439"/>
      <c r="H125" s="444"/>
    </row>
    <row r="126" spans="1:8" x14ac:dyDescent="0.25">
      <c r="A126" s="434"/>
      <c r="B126" s="120" t="s">
        <v>325</v>
      </c>
      <c r="C126" s="194" t="s">
        <v>346</v>
      </c>
      <c r="D126" s="121">
        <v>2086.1999999999998</v>
      </c>
      <c r="E126" s="195">
        <v>44279</v>
      </c>
      <c r="F126" s="123" t="s">
        <v>38</v>
      </c>
      <c r="G126" s="439"/>
      <c r="H126" s="444"/>
    </row>
    <row r="127" spans="1:8" x14ac:dyDescent="0.25">
      <c r="A127" s="434"/>
      <c r="B127" s="120" t="s">
        <v>336</v>
      </c>
      <c r="C127" s="194" t="s">
        <v>140</v>
      </c>
      <c r="D127" s="121">
        <v>1296</v>
      </c>
      <c r="E127" s="195">
        <v>44279</v>
      </c>
      <c r="F127" s="123" t="s">
        <v>38</v>
      </c>
      <c r="G127" s="439"/>
      <c r="H127" s="444"/>
    </row>
    <row r="128" spans="1:8" x14ac:dyDescent="0.25">
      <c r="A128" s="434"/>
      <c r="B128" s="120" t="s">
        <v>194</v>
      </c>
      <c r="C128" s="194" t="s">
        <v>302</v>
      </c>
      <c r="D128" s="121">
        <v>874.95</v>
      </c>
      <c r="E128" s="195">
        <v>44279</v>
      </c>
      <c r="F128" s="123" t="s">
        <v>38</v>
      </c>
      <c r="G128" s="439"/>
      <c r="H128" s="444"/>
    </row>
    <row r="129" spans="1:8" x14ac:dyDescent="0.25">
      <c r="A129" s="434"/>
      <c r="B129" s="269" t="s">
        <v>340</v>
      </c>
      <c r="C129" s="194" t="s">
        <v>163</v>
      </c>
      <c r="D129" s="121">
        <v>2807.39</v>
      </c>
      <c r="E129" s="195">
        <v>44279</v>
      </c>
      <c r="F129" s="123" t="s">
        <v>38</v>
      </c>
      <c r="G129" s="439"/>
      <c r="H129" s="444"/>
    </row>
    <row r="130" spans="1:8" x14ac:dyDescent="0.25">
      <c r="A130" s="434"/>
      <c r="B130" s="120" t="s">
        <v>330</v>
      </c>
      <c r="C130" s="240" t="s">
        <v>347</v>
      </c>
      <c r="D130" s="121">
        <v>1061.69</v>
      </c>
      <c r="E130" s="195">
        <v>44279</v>
      </c>
      <c r="F130" s="123" t="s">
        <v>38</v>
      </c>
      <c r="G130" s="439"/>
      <c r="H130" s="444"/>
    </row>
    <row r="131" spans="1:8" x14ac:dyDescent="0.25">
      <c r="A131" s="434"/>
      <c r="B131" s="120" t="s">
        <v>325</v>
      </c>
      <c r="C131" s="194" t="s">
        <v>346</v>
      </c>
      <c r="D131" s="121">
        <v>439.2</v>
      </c>
      <c r="E131" s="195">
        <v>44279</v>
      </c>
      <c r="F131" s="123" t="s">
        <v>38</v>
      </c>
      <c r="G131" s="439"/>
      <c r="H131" s="444"/>
    </row>
    <row r="132" spans="1:8" x14ac:dyDescent="0.25">
      <c r="A132" s="434"/>
      <c r="B132" s="120" t="s">
        <v>138</v>
      </c>
      <c r="C132" s="194" t="s">
        <v>150</v>
      </c>
      <c r="D132" s="121">
        <v>437.5</v>
      </c>
      <c r="E132" s="195">
        <v>44279</v>
      </c>
      <c r="F132" s="123" t="s">
        <v>38</v>
      </c>
      <c r="G132" s="439"/>
      <c r="H132" s="444"/>
    </row>
    <row r="133" spans="1:8" x14ac:dyDescent="0.25">
      <c r="A133" s="434"/>
      <c r="B133" s="120" t="s">
        <v>194</v>
      </c>
      <c r="C133" s="194" t="s">
        <v>136</v>
      </c>
      <c r="D133" s="121">
        <v>2194.1999999999998</v>
      </c>
      <c r="E133" s="195">
        <v>44279</v>
      </c>
      <c r="F133" s="123" t="s">
        <v>38</v>
      </c>
      <c r="G133" s="439"/>
      <c r="H133" s="444"/>
    </row>
    <row r="134" spans="1:8" x14ac:dyDescent="0.25">
      <c r="A134" s="434"/>
      <c r="B134" s="120" t="s">
        <v>194</v>
      </c>
      <c r="C134" s="194" t="s">
        <v>164</v>
      </c>
      <c r="D134" s="121">
        <v>833.02</v>
      </c>
      <c r="E134" s="195">
        <v>44279</v>
      </c>
      <c r="F134" s="123" t="s">
        <v>38</v>
      </c>
      <c r="G134" s="439"/>
      <c r="H134" s="444"/>
    </row>
    <row r="135" spans="1:8" x14ac:dyDescent="0.25">
      <c r="A135" s="434"/>
      <c r="B135" s="120" t="s">
        <v>132</v>
      </c>
      <c r="C135" s="194" t="s">
        <v>147</v>
      </c>
      <c r="D135" s="121">
        <v>391.98</v>
      </c>
      <c r="E135" s="195">
        <v>44279</v>
      </c>
      <c r="F135" s="123" t="s">
        <v>38</v>
      </c>
      <c r="G135" s="439"/>
      <c r="H135" s="444"/>
    </row>
    <row r="136" spans="1:8" x14ac:dyDescent="0.25">
      <c r="A136" s="434"/>
      <c r="B136" s="120" t="s">
        <v>132</v>
      </c>
      <c r="C136" s="268" t="s">
        <v>348</v>
      </c>
      <c r="D136" s="121">
        <v>1628.45</v>
      </c>
      <c r="E136" s="195">
        <v>44279</v>
      </c>
      <c r="F136" s="123" t="s">
        <v>38</v>
      </c>
      <c r="G136" s="439"/>
      <c r="H136" s="444"/>
    </row>
    <row r="137" spans="1:8" x14ac:dyDescent="0.25">
      <c r="A137" s="434"/>
      <c r="B137" s="120" t="s">
        <v>146</v>
      </c>
      <c r="C137" s="240" t="s">
        <v>349</v>
      </c>
      <c r="D137" s="121">
        <v>1856.31</v>
      </c>
      <c r="E137" s="195">
        <v>44279</v>
      </c>
      <c r="F137" s="123" t="s">
        <v>38</v>
      </c>
      <c r="G137" s="439"/>
      <c r="H137" s="444"/>
    </row>
    <row r="138" spans="1:8" x14ac:dyDescent="0.25">
      <c r="A138" s="434"/>
      <c r="B138" s="120" t="s">
        <v>325</v>
      </c>
      <c r="C138" s="194" t="s">
        <v>154</v>
      </c>
      <c r="D138" s="121">
        <v>1008</v>
      </c>
      <c r="E138" s="195">
        <v>44279</v>
      </c>
      <c r="F138" s="123" t="s">
        <v>38</v>
      </c>
      <c r="G138" s="439"/>
      <c r="H138" s="444"/>
    </row>
    <row r="139" spans="1:8" x14ac:dyDescent="0.25">
      <c r="A139" s="434"/>
      <c r="B139" s="120"/>
      <c r="C139" s="194"/>
      <c r="D139" s="121"/>
      <c r="E139" s="195"/>
      <c r="F139" s="123"/>
      <c r="G139" s="439"/>
      <c r="H139" s="444"/>
    </row>
    <row r="140" spans="1:8" x14ac:dyDescent="0.25">
      <c r="A140" s="434"/>
      <c r="B140" s="120"/>
      <c r="C140" s="194"/>
      <c r="D140" s="121"/>
      <c r="E140" s="195"/>
      <c r="F140" s="123"/>
      <c r="G140" s="439"/>
      <c r="H140" s="444"/>
    </row>
    <row r="141" spans="1:8" x14ac:dyDescent="0.25">
      <c r="A141" s="434"/>
      <c r="B141" s="120"/>
      <c r="C141" s="194"/>
      <c r="D141" s="121"/>
      <c r="E141" s="195"/>
      <c r="F141" s="123"/>
      <c r="G141" s="439"/>
      <c r="H141" s="444"/>
    </row>
    <row r="142" spans="1:8" ht="16.5" thickBot="1" x14ac:dyDescent="0.3">
      <c r="A142" s="435"/>
      <c r="B142" s="16"/>
      <c r="C142" s="17"/>
      <c r="D142" s="49"/>
      <c r="E142" s="70"/>
      <c r="F142" s="18"/>
      <c r="G142" s="440"/>
      <c r="H142" s="445"/>
    </row>
    <row r="143" spans="1:8" ht="16.5" thickBot="1" x14ac:dyDescent="0.3">
      <c r="A143" s="9"/>
      <c r="B143" s="9"/>
      <c r="C143" s="9"/>
      <c r="D143" s="77">
        <f>SUM(D65:D142)</f>
        <v>174993.81000000006</v>
      </c>
      <c r="E143" s="68"/>
      <c r="F143" s="80"/>
      <c r="G143" s="132"/>
      <c r="H143" s="55"/>
    </row>
    <row r="144" spans="1:8" x14ac:dyDescent="0.25">
      <c r="A144" s="9"/>
      <c r="B144" s="9"/>
      <c r="C144" s="9"/>
      <c r="D144" s="245"/>
      <c r="E144" s="68"/>
      <c r="F144" s="9"/>
      <c r="G144" s="132"/>
      <c r="H144" s="55"/>
    </row>
    <row r="145" spans="1:8" x14ac:dyDescent="0.25">
      <c r="A145" s="9"/>
      <c r="B145" s="9"/>
      <c r="C145" s="9"/>
      <c r="D145" s="48"/>
      <c r="E145" s="68"/>
      <c r="F145" s="9"/>
      <c r="G145" s="132"/>
      <c r="H145" s="55"/>
    </row>
    <row r="146" spans="1:8" x14ac:dyDescent="0.25">
      <c r="A146" s="9"/>
      <c r="B146" s="9"/>
      <c r="C146" s="9"/>
      <c r="D146" s="48"/>
      <c r="E146" s="68"/>
      <c r="F146" s="9"/>
      <c r="G146" s="132"/>
      <c r="H146" s="55"/>
    </row>
    <row r="147" spans="1:8" x14ac:dyDescent="0.25">
      <c r="A147" s="433" t="s">
        <v>70</v>
      </c>
      <c r="B147" s="5" t="s">
        <v>99</v>
      </c>
      <c r="C147" s="147" t="s">
        <v>128</v>
      </c>
      <c r="D147" s="46">
        <v>3290</v>
      </c>
      <c r="E147" s="12">
        <v>44259</v>
      </c>
      <c r="F147" s="6" t="s">
        <v>100</v>
      </c>
      <c r="G147" s="438">
        <v>3.4299999999999997E-2</v>
      </c>
      <c r="H147" s="443">
        <v>2.69E-2</v>
      </c>
    </row>
    <row r="148" spans="1:8" x14ac:dyDescent="0.25">
      <c r="A148" s="433"/>
      <c r="B148" s="39" t="s">
        <v>99</v>
      </c>
      <c r="C148" s="147" t="s">
        <v>128</v>
      </c>
      <c r="D148" s="46">
        <v>3290</v>
      </c>
      <c r="E148" s="12">
        <v>44264</v>
      </c>
      <c r="F148" s="25" t="s">
        <v>100</v>
      </c>
      <c r="G148" s="438"/>
      <c r="H148" s="443"/>
    </row>
    <row r="149" spans="1:8" x14ac:dyDescent="0.25">
      <c r="A149" s="433"/>
      <c r="B149" s="39" t="s">
        <v>225</v>
      </c>
      <c r="C149" s="147" t="s">
        <v>226</v>
      </c>
      <c r="D149" s="46">
        <v>567.9</v>
      </c>
      <c r="E149" s="12">
        <v>44264</v>
      </c>
      <c r="F149" s="25" t="s">
        <v>38</v>
      </c>
      <c r="G149" s="438"/>
      <c r="H149" s="443"/>
    </row>
    <row r="150" spans="1:8" x14ac:dyDescent="0.25">
      <c r="A150" s="433"/>
      <c r="B150" s="39" t="s">
        <v>356</v>
      </c>
      <c r="C150" s="241" t="s">
        <v>230</v>
      </c>
      <c r="D150" s="46">
        <v>1115</v>
      </c>
      <c r="E150" s="12">
        <v>44264</v>
      </c>
      <c r="F150" s="25" t="s">
        <v>38</v>
      </c>
      <c r="G150" s="438"/>
      <c r="H150" s="443"/>
    </row>
    <row r="151" spans="1:8" x14ac:dyDescent="0.25">
      <c r="A151" s="433"/>
      <c r="B151" s="39" t="s">
        <v>158</v>
      </c>
      <c r="C151" s="147" t="s">
        <v>159</v>
      </c>
      <c r="D151" s="46">
        <v>4759.46</v>
      </c>
      <c r="E151" s="12">
        <v>44267</v>
      </c>
      <c r="F151" s="25" t="s">
        <v>38</v>
      </c>
      <c r="G151" s="438"/>
      <c r="H151" s="443"/>
    </row>
    <row r="152" spans="1:8" x14ac:dyDescent="0.25">
      <c r="A152" s="433"/>
      <c r="B152" s="39" t="s">
        <v>99</v>
      </c>
      <c r="C152" s="147" t="s">
        <v>128</v>
      </c>
      <c r="D152" s="46">
        <v>3290</v>
      </c>
      <c r="E152" s="12">
        <v>44270</v>
      </c>
      <c r="F152" s="25" t="s">
        <v>100</v>
      </c>
      <c r="G152" s="438"/>
      <c r="H152" s="443"/>
    </row>
    <row r="153" spans="1:8" x14ac:dyDescent="0.25">
      <c r="A153" s="433"/>
      <c r="B153" s="39" t="s">
        <v>353</v>
      </c>
      <c r="C153" s="147" t="s">
        <v>354</v>
      </c>
      <c r="D153" s="46">
        <v>3750</v>
      </c>
      <c r="E153" s="12">
        <v>44274</v>
      </c>
      <c r="F153" s="25" t="s">
        <v>100</v>
      </c>
      <c r="G153" s="438"/>
      <c r="H153" s="443"/>
    </row>
    <row r="154" spans="1:8" x14ac:dyDescent="0.25">
      <c r="A154" s="433"/>
      <c r="B154" s="39" t="s">
        <v>99</v>
      </c>
      <c r="C154" s="147" t="s">
        <v>128</v>
      </c>
      <c r="D154" s="46">
        <v>3290</v>
      </c>
      <c r="E154" s="12">
        <v>44278</v>
      </c>
      <c r="F154" s="25" t="s">
        <v>100</v>
      </c>
      <c r="G154" s="438"/>
      <c r="H154" s="443"/>
    </row>
    <row r="155" spans="1:8" x14ac:dyDescent="0.25">
      <c r="A155" s="433"/>
      <c r="B155" s="39" t="s">
        <v>99</v>
      </c>
      <c r="C155" s="147" t="s">
        <v>128</v>
      </c>
      <c r="D155" s="46">
        <v>3491</v>
      </c>
      <c r="E155" s="12">
        <v>44279</v>
      </c>
      <c r="F155" s="25" t="s">
        <v>100</v>
      </c>
      <c r="G155" s="438"/>
      <c r="H155" s="443"/>
    </row>
    <row r="156" spans="1:8" x14ac:dyDescent="0.25">
      <c r="A156" s="433"/>
      <c r="B156" s="39" t="s">
        <v>353</v>
      </c>
      <c r="C156" s="147" t="s">
        <v>355</v>
      </c>
      <c r="D156" s="46">
        <v>2125</v>
      </c>
      <c r="E156" s="12">
        <v>44279</v>
      </c>
      <c r="F156" s="25" t="s">
        <v>100</v>
      </c>
      <c r="G156" s="438"/>
      <c r="H156" s="443"/>
    </row>
    <row r="157" spans="1:8" x14ac:dyDescent="0.25">
      <c r="A157" s="433"/>
      <c r="B157" s="39"/>
      <c r="C157" s="147"/>
      <c r="D157" s="46"/>
      <c r="E157" s="12"/>
      <c r="F157" s="25"/>
      <c r="G157" s="438"/>
      <c r="H157" s="443"/>
    </row>
    <row r="158" spans="1:8" ht="16.5" thickBot="1" x14ac:dyDescent="0.3">
      <c r="A158" s="433"/>
      <c r="B158" s="14"/>
      <c r="C158" s="14"/>
      <c r="D158" s="15"/>
      <c r="E158" s="71"/>
      <c r="F158" s="6"/>
      <c r="G158" s="438"/>
      <c r="H158" s="443"/>
    </row>
    <row r="159" spans="1:8" ht="16.5" thickBot="1" x14ac:dyDescent="0.3">
      <c r="A159" s="20"/>
      <c r="B159" s="9"/>
      <c r="C159" s="9"/>
      <c r="D159" s="78">
        <f>SUM(D147:D158)</f>
        <v>28968.36</v>
      </c>
      <c r="E159" s="68"/>
      <c r="F159" s="9"/>
      <c r="G159" s="133"/>
      <c r="H159" s="62"/>
    </row>
    <row r="160" spans="1:8" x14ac:dyDescent="0.25">
      <c r="A160" s="20"/>
      <c r="B160" s="9"/>
      <c r="C160" s="9"/>
      <c r="D160" s="245"/>
      <c r="E160" s="68"/>
      <c r="F160" s="9"/>
      <c r="G160" s="133"/>
      <c r="H160" s="62"/>
    </row>
    <row r="161" spans="1:8" x14ac:dyDescent="0.25">
      <c r="A161" s="20"/>
      <c r="B161" s="9"/>
      <c r="C161" s="9"/>
      <c r="D161" s="245"/>
      <c r="E161" s="68"/>
      <c r="F161" s="9"/>
      <c r="G161" s="133"/>
      <c r="H161" s="62"/>
    </row>
    <row r="162" spans="1:8" x14ac:dyDescent="0.25">
      <c r="A162" s="20"/>
      <c r="B162" s="9"/>
      <c r="C162" s="9"/>
      <c r="D162" s="48"/>
      <c r="E162" s="68"/>
      <c r="F162" s="9"/>
      <c r="G162" s="133"/>
      <c r="H162" s="62"/>
    </row>
    <row r="163" spans="1:8" x14ac:dyDescent="0.25">
      <c r="A163" s="461" t="s">
        <v>71</v>
      </c>
      <c r="B163" s="14" t="s">
        <v>172</v>
      </c>
      <c r="C163" s="14" t="s">
        <v>173</v>
      </c>
      <c r="D163" s="15">
        <v>600</v>
      </c>
      <c r="E163" s="69">
        <v>44265</v>
      </c>
      <c r="F163" s="22" t="s">
        <v>39</v>
      </c>
      <c r="G163" s="467">
        <v>1.4999999999999999E-2</v>
      </c>
      <c r="H163" s="471">
        <v>1.21E-2</v>
      </c>
    </row>
    <row r="164" spans="1:8" x14ac:dyDescent="0.25">
      <c r="A164" s="461"/>
      <c r="B164" s="14" t="s">
        <v>53</v>
      </c>
      <c r="C164" s="23" t="s">
        <v>91</v>
      </c>
      <c r="D164" s="24">
        <v>399.69</v>
      </c>
      <c r="E164" s="69">
        <v>44265</v>
      </c>
      <c r="F164" s="22" t="s">
        <v>38</v>
      </c>
      <c r="G164" s="424"/>
      <c r="H164" s="426"/>
    </row>
    <row r="165" spans="1:8" x14ac:dyDescent="0.25">
      <c r="A165" s="461"/>
      <c r="B165" s="243"/>
      <c r="C165" s="244"/>
      <c r="D165" s="24"/>
      <c r="E165" s="69"/>
      <c r="F165" s="22"/>
      <c r="G165" s="424"/>
      <c r="H165" s="426"/>
    </row>
    <row r="166" spans="1:8" ht="16.5" thickBot="1" x14ac:dyDescent="0.3">
      <c r="A166" s="459"/>
      <c r="B166" s="17"/>
      <c r="C166" s="26"/>
      <c r="D166" s="51"/>
      <c r="E166" s="72"/>
      <c r="F166" s="28"/>
      <c r="G166" s="425"/>
      <c r="H166" s="427"/>
    </row>
    <row r="167" spans="1:8" ht="16.5" thickBot="1" x14ac:dyDescent="0.3">
      <c r="A167" s="20"/>
      <c r="B167" s="9"/>
      <c r="C167" s="9"/>
      <c r="D167" s="77">
        <f>SUM(D163:D166)</f>
        <v>999.69</v>
      </c>
      <c r="E167" s="68"/>
      <c r="F167" s="9"/>
      <c r="G167" s="133"/>
      <c r="H167" s="62"/>
    </row>
    <row r="168" spans="1:8" x14ac:dyDescent="0.25">
      <c r="A168" s="20"/>
      <c r="B168" s="9"/>
      <c r="C168" s="9"/>
      <c r="D168" s="48"/>
      <c r="E168" s="68"/>
      <c r="F168" s="9"/>
      <c r="G168" s="133"/>
      <c r="H168" s="62"/>
    </row>
    <row r="169" spans="1:8" x14ac:dyDescent="0.25">
      <c r="A169" s="434" t="s">
        <v>119</v>
      </c>
      <c r="B169" s="159" t="s">
        <v>174</v>
      </c>
      <c r="C169" s="160" t="s">
        <v>175</v>
      </c>
      <c r="D169" s="161">
        <v>16386.939999999999</v>
      </c>
      <c r="E169" s="162">
        <v>44258</v>
      </c>
      <c r="F169" s="163" t="s">
        <v>38</v>
      </c>
      <c r="G169" s="439"/>
      <c r="H169" s="444">
        <v>5.4100000000000002E-2</v>
      </c>
    </row>
    <row r="170" spans="1:8" x14ac:dyDescent="0.25">
      <c r="A170" s="428"/>
      <c r="B170" s="242" t="s">
        <v>160</v>
      </c>
      <c r="C170" s="271" t="s">
        <v>350</v>
      </c>
      <c r="D170" s="161">
        <v>3249.2</v>
      </c>
      <c r="E170" s="162">
        <v>44272</v>
      </c>
      <c r="F170" s="163" t="s">
        <v>44</v>
      </c>
      <c r="G170" s="463"/>
      <c r="H170" s="465"/>
    </row>
    <row r="171" spans="1:8" ht="16.5" thickBot="1" x14ac:dyDescent="0.3">
      <c r="A171" s="462"/>
      <c r="B171" s="17"/>
      <c r="C171" s="16"/>
      <c r="D171" s="49"/>
      <c r="E171" s="70"/>
      <c r="F171" s="17"/>
      <c r="G171" s="464"/>
      <c r="H171" s="466"/>
    </row>
    <row r="172" spans="1:8" ht="16.5" thickBot="1" x14ac:dyDescent="0.3">
      <c r="A172" s="20"/>
      <c r="B172" s="29"/>
      <c r="C172" s="29"/>
      <c r="D172" s="77">
        <f>SUM(D169:D171)</f>
        <v>19636.14</v>
      </c>
      <c r="E172" s="73"/>
      <c r="F172" s="29"/>
      <c r="G172" s="133"/>
      <c r="H172" s="62"/>
    </row>
    <row r="173" spans="1:8" x14ac:dyDescent="0.25">
      <c r="A173" s="20"/>
      <c r="B173" s="29"/>
      <c r="C173" s="29"/>
      <c r="D173" s="52"/>
      <c r="E173" s="73"/>
      <c r="F173" s="29"/>
      <c r="G173" s="133"/>
      <c r="H173" s="62"/>
    </row>
    <row r="174" spans="1:8" x14ac:dyDescent="0.25">
      <c r="A174" s="20"/>
      <c r="B174" s="29"/>
      <c r="C174" s="29"/>
      <c r="D174" s="52"/>
      <c r="E174" s="73"/>
      <c r="F174" s="29"/>
      <c r="G174" s="133"/>
      <c r="H174" s="62"/>
    </row>
    <row r="175" spans="1:8" x14ac:dyDescent="0.25">
      <c r="A175" s="461"/>
      <c r="B175" s="39" t="s">
        <v>45</v>
      </c>
      <c r="C175" s="146" t="s">
        <v>86</v>
      </c>
      <c r="D175" s="46">
        <v>2526.6799999999998</v>
      </c>
      <c r="E175" s="71">
        <v>44258</v>
      </c>
      <c r="F175" s="22" t="s">
        <v>38</v>
      </c>
      <c r="G175" s="467"/>
      <c r="H175" s="471">
        <v>0.1152</v>
      </c>
    </row>
    <row r="176" spans="1:8" x14ac:dyDescent="0.25">
      <c r="A176" s="461"/>
      <c r="B176" s="39" t="s">
        <v>51</v>
      </c>
      <c r="C176" s="146" t="s">
        <v>352</v>
      </c>
      <c r="D176" s="46">
        <v>221.87</v>
      </c>
      <c r="E176" s="71">
        <v>44263</v>
      </c>
      <c r="F176" s="22" t="s">
        <v>37</v>
      </c>
      <c r="G176" s="424"/>
      <c r="H176" s="426"/>
    </row>
    <row r="177" spans="1:8" x14ac:dyDescent="0.25">
      <c r="A177" s="461"/>
      <c r="B177" s="39" t="s">
        <v>45</v>
      </c>
      <c r="C177" s="146" t="s">
        <v>86</v>
      </c>
      <c r="D177" s="46">
        <v>1562.41</v>
      </c>
      <c r="E177" s="71">
        <v>44264</v>
      </c>
      <c r="F177" s="22" t="s">
        <v>38</v>
      </c>
      <c r="G177" s="424"/>
      <c r="H177" s="426"/>
    </row>
    <row r="178" spans="1:8" x14ac:dyDescent="0.25">
      <c r="A178" s="461"/>
      <c r="B178" s="39" t="s">
        <v>243</v>
      </c>
      <c r="C178" s="146" t="s">
        <v>176</v>
      </c>
      <c r="D178" s="46">
        <v>555.64</v>
      </c>
      <c r="E178" s="71">
        <v>44264</v>
      </c>
      <c r="F178" s="22" t="s">
        <v>37</v>
      </c>
      <c r="G178" s="424"/>
      <c r="H178" s="426"/>
    </row>
    <row r="179" spans="1:8" x14ac:dyDescent="0.25">
      <c r="A179" s="461"/>
      <c r="B179" s="39" t="s">
        <v>243</v>
      </c>
      <c r="C179" s="146" t="s">
        <v>86</v>
      </c>
      <c r="D179" s="46">
        <v>1717.51</v>
      </c>
      <c r="E179" s="71">
        <v>44264</v>
      </c>
      <c r="F179" s="22" t="s">
        <v>37</v>
      </c>
      <c r="G179" s="424"/>
      <c r="H179" s="426"/>
    </row>
    <row r="180" spans="1:8" x14ac:dyDescent="0.25">
      <c r="A180" s="461"/>
      <c r="B180" s="39" t="s">
        <v>51</v>
      </c>
      <c r="C180" s="196" t="s">
        <v>351</v>
      </c>
      <c r="D180" s="46">
        <v>133.26</v>
      </c>
      <c r="E180" s="71">
        <v>44267</v>
      </c>
      <c r="F180" s="22" t="s">
        <v>38</v>
      </c>
      <c r="G180" s="424"/>
      <c r="H180" s="426"/>
    </row>
    <row r="181" spans="1:8" x14ac:dyDescent="0.25">
      <c r="A181" s="461"/>
      <c r="B181" s="39" t="s">
        <v>45</v>
      </c>
      <c r="C181" s="146" t="s">
        <v>86</v>
      </c>
      <c r="D181" s="46">
        <v>1781.7</v>
      </c>
      <c r="E181" s="71">
        <v>44270</v>
      </c>
      <c r="F181" s="22" t="s">
        <v>38</v>
      </c>
      <c r="G181" s="424"/>
      <c r="H181" s="426"/>
    </row>
    <row r="182" spans="1:8" x14ac:dyDescent="0.25">
      <c r="A182" s="461"/>
      <c r="B182" s="39" t="s">
        <v>45</v>
      </c>
      <c r="C182" s="146" t="s">
        <v>86</v>
      </c>
      <c r="D182" s="46">
        <v>1845.65</v>
      </c>
      <c r="E182" s="71">
        <v>44278</v>
      </c>
      <c r="F182" s="22" t="s">
        <v>38</v>
      </c>
      <c r="G182" s="424"/>
      <c r="H182" s="426"/>
    </row>
    <row r="183" spans="1:8" x14ac:dyDescent="0.25">
      <c r="A183" s="461"/>
      <c r="B183" s="39" t="s">
        <v>139</v>
      </c>
      <c r="C183" s="25" t="s">
        <v>305</v>
      </c>
      <c r="D183" s="46">
        <v>41.75</v>
      </c>
      <c r="E183" s="71">
        <v>44279</v>
      </c>
      <c r="F183" s="22" t="s">
        <v>37</v>
      </c>
      <c r="G183" s="424"/>
      <c r="H183" s="426"/>
    </row>
    <row r="184" spans="1:8" x14ac:dyDescent="0.25">
      <c r="A184" s="461"/>
      <c r="B184" s="39" t="s">
        <v>45</v>
      </c>
      <c r="C184" s="146" t="s">
        <v>86</v>
      </c>
      <c r="D184" s="46">
        <v>1823.18</v>
      </c>
      <c r="E184" s="71">
        <v>44279</v>
      </c>
      <c r="F184" s="22" t="s">
        <v>38</v>
      </c>
      <c r="G184" s="424"/>
      <c r="H184" s="426"/>
    </row>
    <row r="185" spans="1:8" x14ac:dyDescent="0.25">
      <c r="A185" s="461"/>
      <c r="B185" s="123"/>
      <c r="C185" s="175"/>
      <c r="D185" s="152"/>
      <c r="E185" s="153"/>
      <c r="F185" s="154"/>
      <c r="G185" s="424"/>
      <c r="H185" s="426"/>
    </row>
    <row r="186" spans="1:8" ht="16.5" thickBot="1" x14ac:dyDescent="0.3">
      <c r="A186" s="459"/>
      <c r="B186" s="16"/>
      <c r="C186" s="27"/>
      <c r="D186" s="49"/>
      <c r="E186" s="70"/>
      <c r="F186" s="31"/>
      <c r="G186" s="425"/>
      <c r="H186" s="427"/>
    </row>
    <row r="187" spans="1:8" ht="16.5" thickBot="1" x14ac:dyDescent="0.3">
      <c r="A187" s="457"/>
      <c r="B187" s="458"/>
      <c r="C187" s="9"/>
      <c r="D187" s="79">
        <f>SUM(D175:D186)</f>
        <v>12209.650000000001</v>
      </c>
      <c r="E187" s="68"/>
      <c r="F187" s="9"/>
      <c r="G187" s="133"/>
      <c r="H187" s="62"/>
    </row>
    <row r="188" spans="1:8" ht="16.5" thickBot="1" x14ac:dyDescent="0.3">
      <c r="A188" s="459"/>
      <c r="B188" s="460"/>
      <c r="C188" s="9"/>
      <c r="D188" s="48"/>
      <c r="E188" s="68"/>
      <c r="F188" s="9"/>
      <c r="G188" s="133"/>
      <c r="H188" s="62"/>
    </row>
    <row r="189" spans="1:8" x14ac:dyDescent="0.25">
      <c r="A189" s="461" t="s">
        <v>120</v>
      </c>
      <c r="B189" s="138"/>
      <c r="C189" s="148"/>
      <c r="D189" s="47"/>
      <c r="E189" s="40"/>
      <c r="F189" s="149"/>
      <c r="G189" s="467">
        <v>0</v>
      </c>
      <c r="H189" s="471">
        <v>4.0000000000000002E-4</v>
      </c>
    </row>
    <row r="190" spans="1:8" x14ac:dyDescent="0.25">
      <c r="A190" s="461"/>
      <c r="B190" s="138"/>
      <c r="C190" s="139"/>
      <c r="D190" s="53"/>
      <c r="E190" s="74"/>
      <c r="F190" s="128"/>
      <c r="G190" s="472"/>
      <c r="H190" s="473"/>
    </row>
    <row r="191" spans="1:8" x14ac:dyDescent="0.25">
      <c r="A191" s="205"/>
      <c r="B191" s="178"/>
      <c r="C191" s="179"/>
      <c r="D191" s="180"/>
      <c r="E191" s="206"/>
      <c r="F191" s="154"/>
      <c r="G191" s="207"/>
      <c r="H191" s="204"/>
    </row>
    <row r="192" spans="1:8" ht="16.5" thickBot="1" x14ac:dyDescent="0.3">
      <c r="A192" s="191"/>
      <c r="B192" s="7"/>
      <c r="C192" s="17"/>
      <c r="D192" s="49"/>
      <c r="E192" s="70"/>
      <c r="F192" s="17"/>
      <c r="G192" s="192"/>
      <c r="H192" s="193"/>
    </row>
    <row r="193" spans="1:8" ht="16.5" thickBot="1" x14ac:dyDescent="0.3">
      <c r="A193" s="20"/>
      <c r="B193" s="9"/>
      <c r="C193" s="9"/>
      <c r="D193" s="77">
        <f>SUM(D189:D192)</f>
        <v>0</v>
      </c>
      <c r="E193" s="68"/>
      <c r="F193" s="19"/>
      <c r="G193" s="134"/>
      <c r="H193" s="63"/>
    </row>
    <row r="194" spans="1:8" x14ac:dyDescent="0.25">
      <c r="A194" s="20"/>
      <c r="B194" s="9"/>
      <c r="C194" s="9"/>
      <c r="D194" s="48"/>
      <c r="E194" s="68"/>
      <c r="F194" s="19"/>
      <c r="G194" s="134"/>
      <c r="H194" s="63"/>
    </row>
    <row r="195" spans="1:8" x14ac:dyDescent="0.25">
      <c r="A195" s="434" t="s">
        <v>121</v>
      </c>
      <c r="B195" s="32" t="s">
        <v>155</v>
      </c>
      <c r="C195" s="32" t="s">
        <v>177</v>
      </c>
      <c r="D195" s="47">
        <v>1064</v>
      </c>
      <c r="E195" s="40">
        <v>44258</v>
      </c>
      <c r="F195" s="22" t="s">
        <v>38</v>
      </c>
      <c r="G195" s="424">
        <v>0</v>
      </c>
      <c r="H195" s="469">
        <v>4.7600000000000003E-2</v>
      </c>
    </row>
    <row r="196" spans="1:8" x14ac:dyDescent="0.25">
      <c r="A196" s="428"/>
      <c r="B196" s="32" t="s">
        <v>84</v>
      </c>
      <c r="C196" s="32" t="s">
        <v>85</v>
      </c>
      <c r="D196" s="47">
        <v>260.60000000000002</v>
      </c>
      <c r="E196" s="40">
        <v>44264</v>
      </c>
      <c r="F196" s="22" t="s">
        <v>38</v>
      </c>
      <c r="G196" s="424"/>
      <c r="H196" s="469"/>
    </row>
    <row r="197" spans="1:8" x14ac:dyDescent="0.25">
      <c r="A197" s="428"/>
      <c r="B197" s="25" t="s">
        <v>122</v>
      </c>
      <c r="C197" s="25" t="s">
        <v>97</v>
      </c>
      <c r="D197" s="50">
        <v>522.91</v>
      </c>
      <c r="E197" s="40">
        <v>44264</v>
      </c>
      <c r="F197" s="22" t="s">
        <v>38</v>
      </c>
      <c r="G197" s="424"/>
      <c r="H197" s="469"/>
    </row>
    <row r="198" spans="1:8" x14ac:dyDescent="0.25">
      <c r="A198" s="428"/>
      <c r="B198" s="123" t="s">
        <v>155</v>
      </c>
      <c r="C198" s="123" t="s">
        <v>177</v>
      </c>
      <c r="D198" s="152">
        <v>1239</v>
      </c>
      <c r="E198" s="153">
        <v>44270</v>
      </c>
      <c r="F198" s="154" t="s">
        <v>38</v>
      </c>
      <c r="G198" s="424"/>
      <c r="H198" s="469"/>
    </row>
    <row r="199" spans="1:8" ht="16.5" thickBot="1" x14ac:dyDescent="0.3">
      <c r="A199" s="462"/>
      <c r="B199" s="16"/>
      <c r="C199" s="27"/>
      <c r="D199" s="49"/>
      <c r="E199" s="70"/>
      <c r="F199" s="31"/>
      <c r="G199" s="425"/>
      <c r="H199" s="470"/>
    </row>
    <row r="200" spans="1:8" ht="16.5" thickBot="1" x14ac:dyDescent="0.3">
      <c r="A200" s="109"/>
      <c r="B200" s="2"/>
      <c r="C200" s="2"/>
      <c r="D200" s="112">
        <f>SUM(D195:D199)</f>
        <v>3086.5099999999998</v>
      </c>
      <c r="E200" s="111"/>
      <c r="F200" s="2"/>
      <c r="G200" s="135"/>
      <c r="H200" s="110"/>
    </row>
    <row r="201" spans="1:8" x14ac:dyDescent="0.25">
      <c r="A201" s="434" t="s">
        <v>55</v>
      </c>
      <c r="B201" s="32"/>
      <c r="C201" s="156"/>
      <c r="D201" s="47"/>
      <c r="E201" s="40"/>
      <c r="F201" s="22" t="s">
        <v>38</v>
      </c>
      <c r="G201" s="467">
        <v>0</v>
      </c>
      <c r="H201" s="468">
        <v>2.3E-3</v>
      </c>
    </row>
    <row r="202" spans="1:8" x14ac:dyDescent="0.25">
      <c r="A202" s="428"/>
      <c r="B202" s="25"/>
      <c r="C202" s="25"/>
      <c r="D202" s="50"/>
      <c r="E202" s="40"/>
      <c r="F202" s="22"/>
      <c r="G202" s="424"/>
      <c r="H202" s="469"/>
    </row>
    <row r="203" spans="1:8" x14ac:dyDescent="0.25">
      <c r="A203" s="428"/>
      <c r="B203" s="25"/>
      <c r="C203" s="25"/>
      <c r="D203" s="50"/>
      <c r="E203" s="40"/>
      <c r="F203" s="22"/>
      <c r="G203" s="424"/>
      <c r="H203" s="469"/>
    </row>
    <row r="204" spans="1:8" ht="16.5" thickBot="1" x14ac:dyDescent="0.3">
      <c r="A204" s="462"/>
      <c r="B204" s="16"/>
      <c r="C204" s="27"/>
      <c r="D204" s="49"/>
      <c r="E204" s="70"/>
      <c r="F204" s="31"/>
      <c r="G204" s="425"/>
      <c r="H204" s="470"/>
    </row>
    <row r="205" spans="1:8" ht="16.5" thickBot="1" x14ac:dyDescent="0.3">
      <c r="A205" s="109"/>
      <c r="B205" s="2"/>
      <c r="C205" s="2"/>
      <c r="D205" s="112">
        <v>0</v>
      </c>
      <c r="E205" s="111"/>
      <c r="F205" s="2"/>
      <c r="G205" s="135"/>
      <c r="H205" s="110"/>
    </row>
    <row r="206" spans="1:8" ht="16.5" thickBot="1" x14ac:dyDescent="0.3"/>
    <row r="207" spans="1:8" ht="16.5" thickBot="1" x14ac:dyDescent="0.3">
      <c r="A207" s="197" t="s">
        <v>123</v>
      </c>
      <c r="B207" s="198"/>
      <c r="C207" s="198"/>
      <c r="D207" s="199">
        <v>309885.3</v>
      </c>
      <c r="E207" s="200"/>
      <c r="F207" s="201"/>
      <c r="G207" s="202"/>
      <c r="H207" s="203"/>
    </row>
    <row r="213" spans="3:3" x14ac:dyDescent="0.25">
      <c r="C213" s="126" t="s">
        <v>168</v>
      </c>
    </row>
    <row r="214" spans="3:3" x14ac:dyDescent="0.25">
      <c r="C214" t="s">
        <v>14</v>
      </c>
    </row>
  </sheetData>
  <mergeCells count="39">
    <mergeCell ref="A201:A204"/>
    <mergeCell ref="G201:G204"/>
    <mergeCell ref="H201:H204"/>
    <mergeCell ref="A195:A199"/>
    <mergeCell ref="G195:G199"/>
    <mergeCell ref="H195:H199"/>
    <mergeCell ref="A1:H5"/>
    <mergeCell ref="A6:H7"/>
    <mergeCell ref="A187:B188"/>
    <mergeCell ref="A189:A190"/>
    <mergeCell ref="G189:G190"/>
    <mergeCell ref="H189:H190"/>
    <mergeCell ref="A169:A171"/>
    <mergeCell ref="G169:G171"/>
    <mergeCell ref="H169:H171"/>
    <mergeCell ref="A175:A186"/>
    <mergeCell ref="G175:G186"/>
    <mergeCell ref="H175:H186"/>
    <mergeCell ref="A147:A158"/>
    <mergeCell ref="G147:G158"/>
    <mergeCell ref="H147:H158"/>
    <mergeCell ref="A163:A166"/>
    <mergeCell ref="G163:G166"/>
    <mergeCell ref="H163:H166"/>
    <mergeCell ref="A17:A62"/>
    <mergeCell ref="G17:G62"/>
    <mergeCell ref="H17:H62"/>
    <mergeCell ref="A65:A142"/>
    <mergeCell ref="G65:G142"/>
    <mergeCell ref="H65:H142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75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Planilha1</vt:lpstr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2021-04-29T20:09:24Z</cp:lastPrinted>
  <dcterms:created xsi:type="dcterms:W3CDTF">2014-10-01T16:57:45Z</dcterms:created>
  <dcterms:modified xsi:type="dcterms:W3CDTF">2021-04-29T20:11:53Z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