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estação de contas mensal - 2021\Prestação - Abril\"/>
    </mc:Choice>
  </mc:AlternateContent>
  <bookViews>
    <workbookView xWindow="0" yWindow="0" windowWidth="15360" windowHeight="7050" tabRatio="500" firstSheet="1" activeTab="3"/>
  </bookViews>
  <sheets>
    <sheet name="Planilha1" sheetId="9" r:id="rId1"/>
    <sheet name="OSC " sheetId="1" r:id="rId2"/>
    <sheet name="Caixa diário" sheetId="8" r:id="rId3"/>
    <sheet name="Grupo Despesas" sheetId="4" r:id="rId4"/>
  </sheets>
  <definedNames>
    <definedName name="__xlnm__FilterDatabase" localSheetId="1">'OSC '!$D$28:$I$201</definedName>
    <definedName name="__xlnm__FilterDatabase_0" localSheetId="1">'OSC '!$D$28:$I$201</definedName>
  </definedNames>
  <calcPr calcId="162913"/>
</workbook>
</file>

<file path=xl/calcChain.xml><?xml version="1.0" encoding="utf-8"?>
<calcChain xmlns="http://schemas.openxmlformats.org/spreadsheetml/2006/main">
  <c r="M261" i="8" l="1"/>
  <c r="L261" i="8"/>
  <c r="N260" i="8"/>
  <c r="N257" i="8"/>
  <c r="N253" i="8"/>
  <c r="N250" i="8"/>
  <c r="N246" i="8"/>
  <c r="O243" i="8"/>
  <c r="N241" i="8"/>
  <c r="O237" i="8"/>
  <c r="N235" i="8"/>
  <c r="N232" i="8"/>
  <c r="N228" i="8"/>
  <c r="O225" i="8"/>
  <c r="N223" i="8"/>
  <c r="M219" i="8"/>
  <c r="L219" i="8"/>
  <c r="N218" i="8"/>
  <c r="N215" i="8"/>
  <c r="N211" i="8"/>
  <c r="O208" i="8"/>
  <c r="N206" i="8"/>
  <c r="N202" i="8"/>
  <c r="N199" i="8"/>
  <c r="N195" i="8"/>
  <c r="N192" i="8"/>
  <c r="O188" i="8"/>
  <c r="N186" i="8"/>
  <c r="O183" i="8"/>
  <c r="N181" i="8"/>
  <c r="N177" i="8"/>
  <c r="N174" i="8"/>
  <c r="N170" i="8"/>
  <c r="O167" i="8"/>
  <c r="N164" i="8"/>
  <c r="M160" i="8"/>
  <c r="L160" i="8"/>
  <c r="N159" i="8"/>
  <c r="N156" i="8"/>
  <c r="N152" i="8"/>
  <c r="O149" i="8"/>
  <c r="N147" i="8"/>
  <c r="N143" i="8"/>
  <c r="N140" i="8"/>
  <c r="N136" i="8"/>
  <c r="O133" i="8"/>
  <c r="N131" i="8"/>
  <c r="N127" i="8"/>
  <c r="O124" i="8"/>
  <c r="N122" i="8"/>
  <c r="O118" i="8"/>
  <c r="N116" i="8"/>
  <c r="N113" i="8"/>
  <c r="N109" i="8"/>
  <c r="O106" i="8"/>
  <c r="N104" i="8"/>
  <c r="M100" i="8"/>
  <c r="L100" i="8"/>
  <c r="N99" i="8"/>
  <c r="O96" i="8"/>
  <c r="N92" i="8"/>
  <c r="N88" i="8"/>
  <c r="N83" i="8"/>
  <c r="O79" i="8"/>
  <c r="N77" i="8"/>
  <c r="N74" i="8"/>
  <c r="N70" i="8"/>
  <c r="N67" i="8"/>
  <c r="O63" i="8"/>
  <c r="N61" i="8"/>
  <c r="O58" i="8"/>
  <c r="N56" i="8"/>
  <c r="O52" i="8"/>
  <c r="N50" i="8"/>
  <c r="N47" i="8"/>
  <c r="N43" i="8"/>
  <c r="N40" i="8"/>
  <c r="M36" i="8"/>
  <c r="L36" i="8"/>
  <c r="O35" i="8"/>
  <c r="N33" i="8"/>
  <c r="N30" i="8"/>
  <c r="N26" i="8"/>
  <c r="N23" i="8"/>
  <c r="O19" i="8"/>
  <c r="N17" i="8"/>
  <c r="N14" i="8"/>
  <c r="N11" i="8"/>
  <c r="O8" i="8"/>
  <c r="N6" i="8"/>
  <c r="M264" i="8" l="1"/>
  <c r="O261" i="8"/>
  <c r="L264" i="8"/>
  <c r="O160" i="8"/>
  <c r="N160" i="8"/>
  <c r="N219" i="8"/>
  <c r="N261" i="8"/>
  <c r="O36" i="8"/>
  <c r="N36" i="8"/>
  <c r="O219" i="8"/>
  <c r="N100" i="8"/>
  <c r="O100" i="8"/>
  <c r="D206" i="4"/>
  <c r="O264" i="8" l="1"/>
  <c r="N264" i="8"/>
  <c r="D212" i="4"/>
  <c r="F201" i="1" l="1"/>
  <c r="D149" i="4" l="1"/>
  <c r="D59" i="4" l="1"/>
  <c r="D189" i="4" l="1"/>
  <c r="I24" i="1" l="1"/>
  <c r="D183" i="4" l="1"/>
  <c r="D220" i="4" l="1"/>
  <c r="D175" i="4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F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H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<sst xmlns="http://schemas.openxmlformats.org/spreadsheetml/2006/main" count="1873" uniqueCount="423">
  <si>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</si>
  <si>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</si>
  <si>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</si>
  <si>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</si>
  <si>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</si>
  <si>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</si>
  <si>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</si>
  <si>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</si>
  <si>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</si>
  <si>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</si>
  <si>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</si>
  <si>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</si>
  <si>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</si>
  <si>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</si>
  <si>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</si>
  <si>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</si>
  <si>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</si>
  <si>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</si>
  <si>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</si>
  <si>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</si>
  <si>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</si>
  <si>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</si>
  <si>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</si>
  <si>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</si>
  <si>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</si>
  <si>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</si>
  <si>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>%  previsto no Plano de Trabalho</t>
  </si>
  <si>
    <t>nr documento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</si>
  <si>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</si>
  <si>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</si>
  <si>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</si>
  <si>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</si>
  <si>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</si>
  <si>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</si>
  <si>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</si>
  <si>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</si>
  <si>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</si>
  <si>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</si>
  <si>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</si>
  <si>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Transferência</t>
  </si>
  <si>
    <t>Graciete Etile</t>
  </si>
  <si>
    <t>Heitor Santos</t>
  </si>
  <si>
    <t>Suellen Helena</t>
  </si>
  <si>
    <t>Jozeli Vieira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</si>
  <si>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</si>
  <si>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</si>
  <si>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</si>
  <si>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</si>
  <si>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</si>
  <si>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</si>
  <si>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Arlindo Venancio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</si>
  <si>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</si>
  <si>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</si>
  <si>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</si>
  <si>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</si>
  <si>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</si>
  <si>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</si>
  <si>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</si>
  <si>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Maria Solange</t>
  </si>
  <si>
    <t>Bom Prato Itaim Paulista</t>
  </si>
  <si>
    <t>Criança</t>
  </si>
  <si>
    <t>Adulto</t>
  </si>
  <si>
    <t>Retorno</t>
  </si>
  <si>
    <t>Excedente</t>
  </si>
  <si>
    <t>Extrato</t>
  </si>
  <si>
    <t>Leopoldo Carlos</t>
  </si>
  <si>
    <t>Ajuda de custo voluntariado</t>
  </si>
  <si>
    <t>Outros materiais de consumo</t>
  </si>
  <si>
    <t>Outros serviços de terceiros</t>
  </si>
  <si>
    <t>Luciana M Almeida</t>
  </si>
  <si>
    <t>Diogo Araujo</t>
  </si>
  <si>
    <t>FGTS</t>
  </si>
  <si>
    <t>Liliane de Melo</t>
  </si>
  <si>
    <t>Analia Souza Cruz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</si>
  <si>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</si>
  <si>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</si>
  <si>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</si>
  <si>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</si>
  <si>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</si>
  <si>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</si>
  <si>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</si>
  <si>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t>Verisure Brasil</t>
  </si>
  <si>
    <t>Monitoramento de alarmes</t>
  </si>
  <si>
    <t>Fornecimento de gás</t>
  </si>
  <si>
    <t xml:space="preserve">Café </t>
  </si>
  <si>
    <t xml:space="preserve"> QRcode</t>
  </si>
  <si>
    <t>QRcode</t>
  </si>
  <si>
    <t>Data débito</t>
  </si>
  <si>
    <t>Saúde ocupacional</t>
  </si>
  <si>
    <t>Nº documento</t>
  </si>
  <si>
    <t>QR Code</t>
  </si>
  <si>
    <t>Valor depositar</t>
  </si>
  <si>
    <t>Coleta de resíduos</t>
  </si>
  <si>
    <t>R$ -</t>
  </si>
  <si>
    <t>O.S.A Comércio Embalagens</t>
  </si>
  <si>
    <t>Tranferência</t>
  </si>
  <si>
    <t>Marcelo Jose</t>
  </si>
  <si>
    <t>Anália Souza</t>
  </si>
  <si>
    <t>Débora Rocca</t>
  </si>
  <si>
    <t xml:space="preserve"> </t>
  </si>
  <si>
    <t>Folha de pagamento - encargos</t>
  </si>
  <si>
    <t>Eduardo Henrique da Silva</t>
  </si>
  <si>
    <t>Greice Kelli Freire</t>
  </si>
  <si>
    <t>Greice Kelli</t>
  </si>
  <si>
    <t>Priscilla Garcia Terribelle</t>
  </si>
  <si>
    <t>Recursos Humanos</t>
  </si>
  <si>
    <t>Aluguel do imóvel</t>
  </si>
  <si>
    <t>Despesas bancárias</t>
  </si>
  <si>
    <t>Manutenções e adaptações</t>
  </si>
  <si>
    <t>Acqua Coleta de resíduos</t>
  </si>
  <si>
    <t>VALOR TOTAL DAS DESPESAS........................................................................................</t>
  </si>
  <si>
    <t>Lea Alves Maria Leme Hortifruti - ME</t>
  </si>
  <si>
    <t>Hortifruti</t>
  </si>
  <si>
    <t>CNPJ</t>
  </si>
  <si>
    <t>22.123.456/0001-81</t>
  </si>
  <si>
    <t>Coxa solteira</t>
  </si>
  <si>
    <t>Rima Mercantil</t>
  </si>
  <si>
    <t>GPS</t>
  </si>
  <si>
    <t>Paleta suina</t>
  </si>
  <si>
    <t>Comércio de Carnes Mikail Ltda</t>
  </si>
  <si>
    <t>Claro</t>
  </si>
  <si>
    <t>Óleo de soja</t>
  </si>
  <si>
    <t>Gouveia Serviços ADM. E Cobrança</t>
  </si>
  <si>
    <t>Sindicato Sitraemfa</t>
  </si>
  <si>
    <t>Contribuição associativa</t>
  </si>
  <si>
    <t>Copolfood Com. Prod. Alimentícios Ltda</t>
  </si>
  <si>
    <t>Frios e requeijão</t>
  </si>
  <si>
    <t>Linguiça calabresa</t>
  </si>
  <si>
    <t>Carne moida</t>
  </si>
  <si>
    <t>Férias</t>
  </si>
  <si>
    <t>Renata da Silva</t>
  </si>
  <si>
    <t xml:space="preserve">Encargos Folha de pagamento </t>
  </si>
  <si>
    <t>Moela</t>
  </si>
  <si>
    <t>Brasilia Alimentos Ltda</t>
  </si>
  <si>
    <t>HD Sistemas de limpeza e descartáveis</t>
  </si>
  <si>
    <t>Produtos de limpeza e descartáveis</t>
  </si>
  <si>
    <t>Documento de arrecadação de Receitas Federais</t>
  </si>
  <si>
    <t>Bucho bovino</t>
  </si>
  <si>
    <t>Acem</t>
  </si>
  <si>
    <t>Encargos rescisório</t>
  </si>
  <si>
    <t>IR salário</t>
  </si>
  <si>
    <t>PIS</t>
  </si>
  <si>
    <t>Henrique Sebastião France</t>
  </si>
  <si>
    <t xml:space="preserve"> Presidente</t>
  </si>
  <si>
    <t>Pão frances</t>
  </si>
  <si>
    <t>Gouveia Serviços Adm. E Cobrança</t>
  </si>
  <si>
    <t>Locação imóvel</t>
  </si>
  <si>
    <t>Energia elétrica (escritório restaurante)</t>
  </si>
  <si>
    <t>Etiquetas para marmitex</t>
  </si>
  <si>
    <t>Prestação de serviços - nutricionista</t>
  </si>
  <si>
    <t>Pataka Comércio de Aves Ltda - ME</t>
  </si>
  <si>
    <t>Frigbrasil Com. De Carnes e Alimentos</t>
  </si>
  <si>
    <t>Christian Lopes</t>
  </si>
  <si>
    <t>Steak de frango</t>
  </si>
  <si>
    <t>Calvo Coml Imp. E Exp Ltda</t>
  </si>
  <si>
    <t>Paleta suina, file de peito</t>
  </si>
  <si>
    <t>Enel</t>
  </si>
  <si>
    <t>CCF Alimentos Ltda</t>
  </si>
  <si>
    <t>Alho descascado</t>
  </si>
  <si>
    <t>Pagº conta celular</t>
  </si>
  <si>
    <t>Marco A. Diniz</t>
  </si>
  <si>
    <t>Lea Alves Maria Leme</t>
  </si>
  <si>
    <t>Pataka Comércio de Aves</t>
  </si>
  <si>
    <t>Fenix Foods Alimentos Eireli - EPP</t>
  </si>
  <si>
    <t>CDI Barra Produtos Imp. E Exp. Ltda</t>
  </si>
  <si>
    <t>Londres Comércio de Carnes e Derivados</t>
  </si>
  <si>
    <t>CFS Supermercado Eirelli</t>
  </si>
  <si>
    <t>Nova Clara Pães e Doces</t>
  </si>
  <si>
    <t xml:space="preserve">Darf aluguel </t>
  </si>
  <si>
    <t>Jecivaldo de Oliveira Ferreira</t>
  </si>
  <si>
    <t>mês: Abril /2021</t>
  </si>
  <si>
    <t>000.000.757</t>
  </si>
  <si>
    <t>11.728.668/0001-76</t>
  </si>
  <si>
    <t>José Augusto dos Santos</t>
  </si>
  <si>
    <t>2 Camisas e 02 calças - uniformes</t>
  </si>
  <si>
    <t>10.370565/0002-03</t>
  </si>
  <si>
    <t>O S A Comércio Embalagens e Descartáveis</t>
  </si>
  <si>
    <t>Marmitex</t>
  </si>
  <si>
    <t>15.912.478/0001-65</t>
  </si>
  <si>
    <t>Locação restaurante</t>
  </si>
  <si>
    <t>30.762.981/0001-75</t>
  </si>
  <si>
    <t>Leite integral</t>
  </si>
  <si>
    <t>15.810.932/0001-77</t>
  </si>
  <si>
    <t>Produtos de limpeza, descartáveis</t>
  </si>
  <si>
    <t>11.588.752/0001-31</t>
  </si>
  <si>
    <t>Impakto</t>
  </si>
  <si>
    <t>Higiene, descartáveis, limpeza</t>
  </si>
  <si>
    <t>10.655.891/0001-78</t>
  </si>
  <si>
    <t>Plastsp Com de Prod Limpe e Desc Eireli</t>
  </si>
  <si>
    <t>00.013.579/0001-27</t>
  </si>
  <si>
    <t>Sassami em tiras</t>
  </si>
  <si>
    <t>00.013.579/0004-60</t>
  </si>
  <si>
    <t>08.373.644/0001-37</t>
  </si>
  <si>
    <t>Paleta suina,linguiça frango,toscana,acem,filé de peito</t>
  </si>
  <si>
    <t>Linguiça toscana, filé de peito</t>
  </si>
  <si>
    <t>23284335/0001-84</t>
  </si>
  <si>
    <t>Acem peça</t>
  </si>
  <si>
    <t>61.602.199/0189-17</t>
  </si>
  <si>
    <t>CIA Ultragaz S/A</t>
  </si>
  <si>
    <t>Marco A Diniz</t>
  </si>
  <si>
    <t>Angela Teixeira</t>
  </si>
  <si>
    <t>Manoel Rodrigues</t>
  </si>
  <si>
    <t>Aurivania Duarte</t>
  </si>
  <si>
    <t>Prestadora de serviços - nutricionista</t>
  </si>
  <si>
    <t>1248519064-0</t>
  </si>
  <si>
    <t>02.558.157/0001-62</t>
  </si>
  <si>
    <t>Vivo</t>
  </si>
  <si>
    <t>Telefone e internet (escritório restaurante)</t>
  </si>
  <si>
    <t>000.000.760</t>
  </si>
  <si>
    <t>Maria das Graças</t>
  </si>
  <si>
    <t>Rosely Costa</t>
  </si>
  <si>
    <t>Suely Bispo</t>
  </si>
  <si>
    <t>000.000.230</t>
  </si>
  <si>
    <t>10.370.565/0002-03</t>
  </si>
  <si>
    <t>17.257.812/0001-10</t>
  </si>
  <si>
    <t>08.961.274/0003-10</t>
  </si>
  <si>
    <t>Distribuidora de embalagens Castropil Ltda</t>
  </si>
  <si>
    <t>Máquina para fechar marmitex</t>
  </si>
  <si>
    <t>23.284.335/0001-84</t>
  </si>
  <si>
    <t>Fígado bovino</t>
  </si>
  <si>
    <t>Paleta suina,acem bovino, file de peito</t>
  </si>
  <si>
    <t>00.640.071/0001-59</t>
  </si>
  <si>
    <t>Calvo Coml Imp e Exp Ltda</t>
  </si>
  <si>
    <t>Cesta básica - funcionários</t>
  </si>
  <si>
    <t>03.715.399/0001-85</t>
  </si>
  <si>
    <t>11.660.106/0001-39</t>
  </si>
  <si>
    <t>30.608.458/0001-99</t>
  </si>
  <si>
    <t>Prestação de serviços de coleta</t>
  </si>
  <si>
    <t>Acqua Coleta de resíduo ambiental Eireli - ME</t>
  </si>
  <si>
    <t>04.213.718/0004-60</t>
  </si>
  <si>
    <t xml:space="preserve">Documento de arrecadação </t>
  </si>
  <si>
    <t>ISS</t>
  </si>
  <si>
    <t>04.213.718/0001-17</t>
  </si>
  <si>
    <t>Darf</t>
  </si>
  <si>
    <t>56.809.338/0001-43</t>
  </si>
  <si>
    <t>Arroz, feijão</t>
  </si>
  <si>
    <t>61.695.227/0001-03</t>
  </si>
  <si>
    <t xml:space="preserve">Enel </t>
  </si>
  <si>
    <t>61.685.227/0001-03</t>
  </si>
  <si>
    <t>Energia elétrica ( restaurante)</t>
  </si>
  <si>
    <t>Bucho bov, iscas de coxa,linguiça calabresa</t>
  </si>
  <si>
    <t>03.961.275/0001-80</t>
  </si>
  <si>
    <t>Baron Alimentare Ltda - ME</t>
  </si>
  <si>
    <t>Bucho inteiro</t>
  </si>
  <si>
    <t>36.850.123/0001-69</t>
  </si>
  <si>
    <t>Platina Estoque Online Alimentos Eireli</t>
  </si>
  <si>
    <t>Chocolate granulado,colorifico,flan,pudim</t>
  </si>
  <si>
    <t>Potes,tampas 100ml</t>
  </si>
  <si>
    <t>File de frango</t>
  </si>
  <si>
    <t>Sitraemfa</t>
  </si>
  <si>
    <t>Telefone e internet ( restaurante)</t>
  </si>
  <si>
    <t>1248529619-0</t>
  </si>
  <si>
    <t>28.303.901/0001-71</t>
  </si>
  <si>
    <t>Luc Inox Equipamentos Comércio Manutenção Eireli</t>
  </si>
  <si>
    <t>1ª Parcela Caldeirão gás vapor 500L</t>
  </si>
  <si>
    <t>Tarifa bancária</t>
  </si>
  <si>
    <t>DOC/TED</t>
  </si>
  <si>
    <t>Débito</t>
  </si>
  <si>
    <t>000.000.774</t>
  </si>
  <si>
    <t>000.000.761</t>
  </si>
  <si>
    <t>01.030.227/0001-42</t>
  </si>
  <si>
    <t>Noova Clara Paes de Doces Ltda</t>
  </si>
  <si>
    <t>000.000.236</t>
  </si>
  <si>
    <t>000.000.243</t>
  </si>
  <si>
    <t>04.528.629/0002-40</t>
  </si>
  <si>
    <t>CDI Barra Produtos Imp e Exp Ltda</t>
  </si>
  <si>
    <t>Paleta suina, file de frango</t>
  </si>
  <si>
    <t>22.914.613/0001-77</t>
  </si>
  <si>
    <t>Empório Mega 100 Comércio de  Alimentos</t>
  </si>
  <si>
    <t>Batata palha, molho,milho verde,mandioca</t>
  </si>
  <si>
    <t>05.624.538/0001-90</t>
  </si>
  <si>
    <t>Londres Comérico de Carnes e Derivados Ltda</t>
  </si>
  <si>
    <t>09.034.308/0001-22</t>
  </si>
  <si>
    <t>Hamburguer bovino</t>
  </si>
  <si>
    <t>17.933.362/0001-38</t>
  </si>
  <si>
    <t>CFS Supermercado Eireli</t>
  </si>
  <si>
    <t>Iscas de fígado</t>
  </si>
  <si>
    <t>Darf aluguel restaurante</t>
  </si>
  <si>
    <t>23.043.774/0001-03</t>
  </si>
  <si>
    <t>Jecivaldo de Oliveira Ferreira Com e Serv. Equip cozinha</t>
  </si>
  <si>
    <t>2ª Parcela carros plataforma em aço inox</t>
  </si>
  <si>
    <t>2ª Parcela fogão industrial</t>
  </si>
  <si>
    <t>Ana Cristina Amorim Araujo (despesas adm)</t>
  </si>
  <si>
    <t>Rateio entre os projetos</t>
  </si>
  <si>
    <t>Renata Pereira da Cruz (despesas adm)</t>
  </si>
  <si>
    <t>391.011.588-80</t>
  </si>
  <si>
    <t>04.214.857/0001-65</t>
  </si>
  <si>
    <t>Siqueira Desinsetizadora e desentupidora Eireli</t>
  </si>
  <si>
    <t>Desinsetização e desratização</t>
  </si>
  <si>
    <t>Requeijão, mussarela</t>
  </si>
  <si>
    <t>Plastsp Com de produtos limp e descartáveis Eireli</t>
  </si>
  <si>
    <t>Luvas latex,desinfetante,escova oval,brilha inox</t>
  </si>
  <si>
    <t>47.486.865/0001-73</t>
  </si>
  <si>
    <t>Comércio de Carnes Rosa Maria Magno Ltda</t>
  </si>
  <si>
    <t>Pernil suino</t>
  </si>
  <si>
    <t>Pernil sem osso</t>
  </si>
  <si>
    <t>21.259.609/0001-60</t>
  </si>
  <si>
    <t>Edivaldo Barros dos Santos</t>
  </si>
  <si>
    <t>Serviços referente a instalação central cerca elétrica</t>
  </si>
  <si>
    <t>3ª Parcela fogão industrial</t>
  </si>
  <si>
    <t>000.000.064</t>
  </si>
  <si>
    <t>36.132.110/0001-54</t>
  </si>
  <si>
    <t>Danilo Basanta Chiacchio</t>
  </si>
  <si>
    <t>Cartões de ponto</t>
  </si>
  <si>
    <t>01493448/56</t>
  </si>
  <si>
    <t>Sabesp</t>
  </si>
  <si>
    <t>Concessionária - água escritório restaurante</t>
  </si>
  <si>
    <t>000.000.775</t>
  </si>
  <si>
    <t>22.123.456/0004-60</t>
  </si>
  <si>
    <t>000.000.776</t>
  </si>
  <si>
    <t>000.000.251</t>
  </si>
  <si>
    <t>Caldos, molho inglês,shoyo,vinho,paprica,azeite</t>
  </si>
  <si>
    <t>Paleta suina,linguiça toscana, linguiça def</t>
  </si>
  <si>
    <t xml:space="preserve">Ervilha,macarrão,açúcar,azeitona,leite,sal,amido </t>
  </si>
  <si>
    <t>000.199.418</t>
  </si>
  <si>
    <t>12.799.986/0001-90</t>
  </si>
  <si>
    <t>Copolfood Co Produtos Alimentícios Ltda</t>
  </si>
  <si>
    <t>Doces, cogumelo,farinha,fubá,leite de coco,uva passa,</t>
  </si>
  <si>
    <t>Peito de frango</t>
  </si>
  <si>
    <t>Apresuntado, mortadela</t>
  </si>
  <si>
    <t>56.889.338/0001-43</t>
  </si>
  <si>
    <t>Alho dente s/casca</t>
  </si>
  <si>
    <t>40.432.544/0001-47</t>
  </si>
  <si>
    <t>06029948/70</t>
  </si>
  <si>
    <t>Concessionária - água  restaurante</t>
  </si>
  <si>
    <t>000.000.778</t>
  </si>
  <si>
    <t>Rescisão de contrato</t>
  </si>
  <si>
    <t>11.660.951/0002-94</t>
  </si>
  <si>
    <t>Pama Comércio de generos Alimentícios Ltda</t>
  </si>
  <si>
    <t>Requeijão,parmesão ralado, frios</t>
  </si>
  <si>
    <t>042137180004-60</t>
  </si>
  <si>
    <t>Encargo rescisório - Suellen Helen</t>
  </si>
  <si>
    <t>Encargo rescisório - Diogo Araujo</t>
  </si>
  <si>
    <t>Peito de frango isca</t>
  </si>
  <si>
    <t>Peito de frango sassami</t>
  </si>
  <si>
    <t>09.034.308/0003-94</t>
  </si>
  <si>
    <t>Almondega bovino</t>
  </si>
  <si>
    <t>Alcool 70, cloro,luvas,toucas,escova aço,pape higiêni</t>
  </si>
  <si>
    <t xml:space="preserve">HD Sistemas de limpeza e descartáveis </t>
  </si>
  <si>
    <t>Aplic. univer,bovina,talheres,sacos,filme,desincrustante</t>
  </si>
  <si>
    <t>14.238.461/0001-01</t>
  </si>
  <si>
    <t>Aliança Com Bob. Fit e Et Ltda</t>
  </si>
  <si>
    <t>Moela, linguiça calabresa</t>
  </si>
  <si>
    <t>File de frango, linguiça calabresa</t>
  </si>
  <si>
    <t>Paleta suina,linguiça toscana, bacon</t>
  </si>
  <si>
    <t>Paleta suina. Bacon</t>
  </si>
  <si>
    <t>Gouveia Serviços ADM. E Cobrança (comp. Mês 04)</t>
  </si>
  <si>
    <t>04.23.718/0004-60</t>
  </si>
  <si>
    <t>Ir salários</t>
  </si>
  <si>
    <t>Ir férias</t>
  </si>
  <si>
    <t>Pis</t>
  </si>
  <si>
    <t>086.233.168-43</t>
  </si>
  <si>
    <t>057.597.698-55</t>
  </si>
  <si>
    <t>325.041.968/06</t>
  </si>
  <si>
    <t>54.068.960/0001-12</t>
  </si>
  <si>
    <t>Francisca Monteiro da Silva</t>
  </si>
  <si>
    <t>Marmitex, sacolas</t>
  </si>
  <si>
    <t>Sassami interfolhado</t>
  </si>
  <si>
    <t>DEMONSTRATIVO DE PAGAMENTOS POR GRUPO DE DESPESAS - MÊS ABRIL/2021</t>
  </si>
  <si>
    <t>IR férias</t>
  </si>
  <si>
    <t>FGTS - Suellen Hellen</t>
  </si>
  <si>
    <t>FGTS - Diogo Araujo</t>
  </si>
  <si>
    <t>Paleta suina,linguiça,acem,filé</t>
  </si>
  <si>
    <t>Linguiça torscana, filé de peito</t>
  </si>
  <si>
    <t>Figado bovino</t>
  </si>
  <si>
    <t>Paleta suina,acem,file de peito</t>
  </si>
  <si>
    <t>Bucho bovino,iscas de coxa,linguiça calabres</t>
  </si>
  <si>
    <t>Empório Mega 100 Comércio de Alim</t>
  </si>
  <si>
    <t>Batata palha,molho,milho verde,mandioca</t>
  </si>
  <si>
    <t>Comércio de Carnes Rosa Maria Magn</t>
  </si>
  <si>
    <t>Paleta suina,linguiça toscana e def</t>
  </si>
  <si>
    <t>Ervilha,macarrão,açúcar,leite,sal,amido</t>
  </si>
  <si>
    <t>Acem em peça</t>
  </si>
  <si>
    <t>Doces,cogumelo,fubá,leite de coco</t>
  </si>
  <si>
    <t>Pama Comércio de generos Alimenticios</t>
  </si>
  <si>
    <t>Requeijão, parmesão ralado,frios</t>
  </si>
  <si>
    <t>Paleta suina, linguiça toscana, bacon</t>
  </si>
  <si>
    <t>Paleta suina, bacon</t>
  </si>
  <si>
    <t>Jose Augusto dos Santos</t>
  </si>
  <si>
    <t>2 Camisas e 2 calças</t>
  </si>
  <si>
    <t>Higiene, descartáveis e limpeza</t>
  </si>
  <si>
    <t>Plastsp Com de Prod. Limpe e descart</t>
  </si>
  <si>
    <t>Distribuidora de embalagens Castropil</t>
  </si>
  <si>
    <t>Máquina para fechar marmita</t>
  </si>
  <si>
    <t>Platina Estoque Online Alimentos</t>
  </si>
  <si>
    <t>Chocolate granulado,colorífico,flan,pudim</t>
  </si>
  <si>
    <t>Potes, tampas 100ml</t>
  </si>
  <si>
    <t>Caldos,molho ingês, vinho,azeite</t>
  </si>
  <si>
    <t>2ª Parcela - 02 carros plataforma</t>
  </si>
  <si>
    <t>2ª Parcela - Fogão industrial</t>
  </si>
  <si>
    <t>Luvas latex,desinfetante,escova</t>
  </si>
  <si>
    <t>3ª Parcela - Fogão industrial</t>
  </si>
  <si>
    <t>Alcool 75,cloro,luva, toucas,papel higiênico</t>
  </si>
  <si>
    <t>Aplicat. Universal,bobina,talheres,filme, desi</t>
  </si>
  <si>
    <t>Ana Cristina Amorim Araujo</t>
  </si>
  <si>
    <t>Rateio entre projetos (adm)</t>
  </si>
  <si>
    <t>Renata Pereira da Cruz</t>
  </si>
  <si>
    <t>Telefone, internet (escritório restaurante)</t>
  </si>
  <si>
    <t>Telefone,internet ( restaurante)</t>
  </si>
  <si>
    <t>Locação imóvel (comp. Mês 04)</t>
  </si>
  <si>
    <t>Tarifa bancário</t>
  </si>
  <si>
    <t>Documento de arrecadação</t>
  </si>
  <si>
    <t>Luc Inox Equipamentos Comércio Manutenções</t>
  </si>
  <si>
    <t>1ª Parcela caldeirão gás vapor</t>
  </si>
  <si>
    <t>Serv. refer. a instalação central cerca elétrica</t>
  </si>
  <si>
    <t>Siqueira Desinsetização e desratização</t>
  </si>
  <si>
    <t>Concessionária - água restaurante</t>
  </si>
  <si>
    <t>Depósito diário- Abril 2021</t>
  </si>
  <si>
    <t>Carta recibo nº 257  e Carta QR Code nº 24/2021</t>
  </si>
  <si>
    <t>Carta recibo nº 258 e 259  - Carta QR Code nº 25/2021</t>
  </si>
  <si>
    <t>Carta recibo nº 260 e 261 e Carta QR Code nº 26/2021</t>
  </si>
  <si>
    <t>23/042021</t>
  </si>
  <si>
    <t>Carta recibo nº 262,263,264 e 265 e Carta QR Code nº 27/2021</t>
  </si>
  <si>
    <t>26/042021</t>
  </si>
  <si>
    <t>28/042021</t>
  </si>
  <si>
    <t>Carta recibo nº 266  e Carta QR Code nº 28/2021</t>
  </si>
  <si>
    <t>Total do mês</t>
  </si>
  <si>
    <t>Legenda</t>
  </si>
  <si>
    <t xml:space="preserve">  </t>
  </si>
  <si>
    <r>
      <rPr>
        <b/>
        <sz val="12"/>
        <color theme="1"/>
        <rFont val="Arial"/>
        <family val="2"/>
      </rPr>
      <t>Valor nota-</t>
    </r>
    <r>
      <rPr>
        <sz val="12"/>
        <color theme="1"/>
        <rFont val="Arial"/>
        <family val="2"/>
      </rPr>
      <t xml:space="preserve"> Quando retirado valor do caixa.</t>
    </r>
  </si>
  <si>
    <r>
      <rPr>
        <b/>
        <sz val="12"/>
        <color theme="1"/>
        <rFont val="Arial"/>
        <family val="2"/>
      </rPr>
      <t>Retorno-</t>
    </r>
    <r>
      <rPr>
        <sz val="12"/>
        <color theme="1"/>
        <rFont val="Arial"/>
        <family val="2"/>
      </rPr>
      <t xml:space="preserve"> Quando retirar valor do caixa que tiver sobra de valor e retornar para a conta.</t>
    </r>
  </si>
  <si>
    <t>Saldo mês atual: R$ 47.005,00</t>
  </si>
  <si>
    <t>Saldo mês anterior: R$ 51.587,00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</si>
</sst>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68" formatCode="_(* #,##0.00_);_(* \(#,##0.00\);_(* &quot;-&quot;??_);_(@_)"/>
  </numFmts>
  <fonts count="48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u/>
      <sz val="12"/>
      <color indexed="12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Verdana"/>
      <family val="2"/>
    </font>
    <font>
      <u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b/>
      <sz val="12"/>
      <color rgb="FFFF0000"/>
      <name val="Arial"/>
      <family val="2"/>
    </font>
    <font>
      <b/>
      <sz val="12"/>
      <color theme="8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Verdana"/>
      <family val="2"/>
    </font>
    <font>
      <sz val="10"/>
      <name val="Calibri"/>
      <family val="2"/>
      <scheme val="minor"/>
    </font>
    <font>
      <sz val="11"/>
      <name val="Verdana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10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1">
    <xf numFmtId="0" fontId="0" fillId="0" borderId="0"/>
    <xf numFmtId="0" fontId="7" fillId="0" borderId="0"/>
    <xf numFmtId="0" fontId="8" fillId="0" borderId="0" applyBorder="0" applyProtection="0"/>
    <xf numFmtId="166" fontId="9" fillId="0" borderId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4" fillId="0" borderId="0" applyFill="0" applyBorder="0" applyAlignment="0" applyProtection="0"/>
    <xf numFmtId="168" fontId="16" fillId="0" borderId="0" applyFont="0" applyFill="0" applyBorder="0" applyAlignment="0" applyProtection="0"/>
    <xf numFmtId="43" fontId="4" fillId="0" borderId="0" applyFill="0" applyBorder="0" applyAlignment="0" applyProtection="0"/>
  </cellStyleXfs>
  <cellXfs count="490">
    <xf numFmtId="0" fontId="0" fillId="0" borderId="0" xfId="0"/>
    <xf numFmtId="0" fontId="6" fillId="0" borderId="0" xfId="0" applyFont="1"/>
    <xf numFmtId="0" fontId="22" fillId="3" borderId="0" xfId="0" applyFont="1" applyFill="1" applyBorder="1"/>
    <xf numFmtId="0" fontId="26" fillId="0" borderId="14" xfId="0" applyFont="1" applyFill="1" applyBorder="1" applyAlignment="1">
      <alignment horizontal="left"/>
    </xf>
    <xf numFmtId="0" fontId="22" fillId="0" borderId="14" xfId="0" applyFont="1" applyBorder="1"/>
    <xf numFmtId="0" fontId="26" fillId="0" borderId="10" xfId="0" applyFont="1" applyFill="1" applyBorder="1" applyAlignment="1">
      <alignment horizontal="left"/>
    </xf>
    <xf numFmtId="0" fontId="22" fillId="0" borderId="10" xfId="0" applyFont="1" applyBorder="1"/>
    <xf numFmtId="0" fontId="26" fillId="0" borderId="15" xfId="0" applyFont="1" applyFill="1" applyBorder="1" applyAlignment="1">
      <alignment horizontal="left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/>
    <xf numFmtId="14" fontId="26" fillId="0" borderId="14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166" fontId="26" fillId="0" borderId="10" xfId="3" applyFont="1" applyFill="1" applyBorder="1" applyAlignment="1">
      <alignment horizontal="left"/>
    </xf>
    <xf numFmtId="0" fontId="26" fillId="3" borderId="10" xfId="0" applyFont="1" applyFill="1" applyBorder="1" applyAlignment="1"/>
    <xf numFmtId="4" fontId="26" fillId="3" borderId="10" xfId="9" applyNumberFormat="1" applyFont="1" applyFill="1" applyBorder="1" applyAlignment="1">
      <alignment horizontal="right"/>
    </xf>
    <xf numFmtId="0" fontId="22" fillId="0" borderId="15" xfId="0" applyFont="1" applyBorder="1" applyAlignment="1">
      <alignment horizontal="left"/>
    </xf>
    <xf numFmtId="0" fontId="22" fillId="0" borderId="15" xfId="0" applyFont="1" applyBorder="1"/>
    <xf numFmtId="14" fontId="22" fillId="0" borderId="15" xfId="0" applyNumberFormat="1" applyFont="1" applyBorder="1"/>
    <xf numFmtId="0" fontId="22" fillId="0" borderId="16" xfId="0" applyFont="1" applyBorder="1"/>
    <xf numFmtId="0" fontId="22" fillId="0" borderId="0" xfId="0" applyFont="1" applyBorder="1" applyAlignment="1">
      <alignment vertical="center" wrapText="1"/>
    </xf>
    <xf numFmtId="14" fontId="26" fillId="0" borderId="17" xfId="0" applyNumberFormat="1" applyFont="1" applyFill="1" applyBorder="1" applyAlignment="1">
      <alignment horizontal="center" vertical="center" wrapText="1"/>
    </xf>
    <xf numFmtId="0" fontId="22" fillId="0" borderId="12" xfId="0" applyFont="1" applyBorder="1"/>
    <xf numFmtId="4" fontId="26" fillId="3" borderId="10" xfId="0" applyNumberFormat="1" applyFont="1" applyFill="1" applyBorder="1" applyAlignment="1"/>
    <xf numFmtId="4" fontId="26" fillId="3" borderId="12" xfId="10" applyNumberFormat="1" applyFont="1" applyFill="1" applyBorder="1" applyAlignment="1"/>
    <xf numFmtId="0" fontId="22" fillId="0" borderId="10" xfId="0" applyFont="1" applyBorder="1"/>
    <xf numFmtId="0" fontId="22" fillId="3" borderId="15" xfId="0" applyFont="1" applyFill="1" applyBorder="1"/>
    <xf numFmtId="0" fontId="22" fillId="0" borderId="15" xfId="0" applyFont="1" applyBorder="1"/>
    <xf numFmtId="0" fontId="22" fillId="0" borderId="18" xfId="0" applyFont="1" applyBorder="1"/>
    <xf numFmtId="14" fontId="22" fillId="0" borderId="0" xfId="0" applyNumberFormat="1" applyFont="1" applyBorder="1" applyAlignment="1"/>
    <xf numFmtId="0" fontId="22" fillId="0" borderId="17" xfId="0" applyFont="1" applyBorder="1"/>
    <xf numFmtId="14" fontId="22" fillId="0" borderId="18" xfId="0" applyNumberFormat="1" applyFont="1" applyBorder="1"/>
    <xf numFmtId="0" fontId="22" fillId="3" borderId="12" xfId="0" applyFont="1" applyFill="1" applyBorder="1"/>
    <xf numFmtId="0" fontId="24" fillId="3" borderId="21" xfId="4" applyFont="1" applyFill="1" applyBorder="1" applyAlignment="1"/>
    <xf numFmtId="0" fontId="27" fillId="3" borderId="0" xfId="4" applyFont="1" applyFill="1" applyBorder="1" applyAlignment="1"/>
    <xf numFmtId="0" fontId="24" fillId="3" borderId="0" xfId="4" applyFont="1" applyFill="1" applyBorder="1" applyAlignment="1"/>
    <xf numFmtId="0" fontId="27" fillId="3" borderId="21" xfId="4" applyFont="1" applyFill="1" applyBorder="1" applyAlignment="1"/>
    <xf numFmtId="0" fontId="27" fillId="3" borderId="22" xfId="4" applyFont="1" applyFill="1" applyBorder="1" applyAlignment="1"/>
    <xf numFmtId="0" fontId="28" fillId="3" borderId="22" xfId="2" applyFont="1" applyFill="1" applyBorder="1" applyAlignment="1" applyProtection="1"/>
    <xf numFmtId="0" fontId="26" fillId="0" borderId="10" xfId="0" applyFont="1" applyFill="1" applyBorder="1" applyAlignment="1">
      <alignment horizontal="left"/>
    </xf>
    <xf numFmtId="14" fontId="22" fillId="0" borderId="10" xfId="0" applyNumberFormat="1" applyFont="1" applyBorder="1" applyAlignment="1">
      <alignment horizontal="center"/>
    </xf>
    <xf numFmtId="14" fontId="26" fillId="0" borderId="10" xfId="0" applyNumberFormat="1" applyFont="1" applyFill="1" applyBorder="1" applyAlignment="1">
      <alignment horizontal="center"/>
    </xf>
    <xf numFmtId="4" fontId="24" fillId="3" borderId="0" xfId="4" applyNumberFormat="1" applyFont="1" applyFill="1" applyBorder="1" applyAlignment="1"/>
    <xf numFmtId="4" fontId="24" fillId="3" borderId="21" xfId="4" applyNumberFormat="1" applyFont="1" applyFill="1" applyBorder="1" applyAlignment="1"/>
    <xf numFmtId="4" fontId="28" fillId="3" borderId="22" xfId="2" applyNumberFormat="1" applyFont="1" applyFill="1" applyBorder="1" applyAlignment="1" applyProtection="1"/>
    <xf numFmtId="4" fontId="26" fillId="3" borderId="14" xfId="3" applyNumberFormat="1" applyFont="1" applyFill="1" applyBorder="1"/>
    <xf numFmtId="4" fontId="26" fillId="3" borderId="10" xfId="3" applyNumberFormat="1" applyFont="1" applyFill="1" applyBorder="1"/>
    <xf numFmtId="4" fontId="22" fillId="3" borderId="10" xfId="3" applyNumberFormat="1" applyFont="1" applyFill="1" applyBorder="1"/>
    <xf numFmtId="4" fontId="22" fillId="0" borderId="0" xfId="3" applyNumberFormat="1" applyFont="1" applyBorder="1" applyAlignment="1">
      <alignment vertical="center"/>
    </xf>
    <xf numFmtId="4" fontId="22" fillId="0" borderId="15" xfId="3" applyNumberFormat="1" applyFont="1" applyBorder="1" applyAlignment="1">
      <alignment vertical="center"/>
    </xf>
    <xf numFmtId="4" fontId="22" fillId="0" borderId="10" xfId="3" applyNumberFormat="1" applyFont="1" applyBorder="1"/>
    <xf numFmtId="4" fontId="22" fillId="0" borderId="15" xfId="3" applyNumberFormat="1" applyFont="1" applyBorder="1"/>
    <xf numFmtId="4" fontId="22" fillId="0" borderId="0" xfId="0" applyNumberFormat="1" applyFont="1" applyBorder="1" applyAlignment="1">
      <alignment vertical="center"/>
    </xf>
    <xf numFmtId="4" fontId="22" fillId="3" borderId="17" xfId="3" applyNumberFormat="1" applyFont="1" applyFill="1" applyBorder="1"/>
    <xf numFmtId="4" fontId="0" fillId="0" borderId="0" xfId="0" applyNumberFormat="1"/>
    <xf numFmtId="10" fontId="22" fillId="0" borderId="0" xfId="0" applyNumberFormat="1" applyFont="1" applyBorder="1"/>
    <xf numFmtId="10" fontId="0" fillId="0" borderId="0" xfId="0" applyNumberFormat="1"/>
    <xf numFmtId="10" fontId="29" fillId="3" borderId="0" xfId="0" applyNumberFormat="1" applyFont="1" applyFill="1" applyBorder="1" applyAlignment="1">
      <alignment horizontal="center" vertical="center"/>
    </xf>
    <xf numFmtId="10" fontId="29" fillId="3" borderId="24" xfId="0" applyNumberFormat="1" applyFont="1" applyFill="1" applyBorder="1" applyAlignment="1">
      <alignment horizontal="center" vertical="center"/>
    </xf>
    <xf numFmtId="10" fontId="29" fillId="3" borderId="8" xfId="0" applyNumberFormat="1" applyFont="1" applyFill="1" applyBorder="1" applyAlignment="1">
      <alignment horizontal="center" vertical="center"/>
    </xf>
    <xf numFmtId="10" fontId="24" fillId="3" borderId="8" xfId="4" applyNumberFormat="1" applyFont="1" applyFill="1" applyBorder="1" applyAlignment="1"/>
    <xf numFmtId="10" fontId="28" fillId="3" borderId="25" xfId="2" applyNumberFormat="1" applyFont="1" applyFill="1" applyBorder="1" applyAlignment="1" applyProtection="1"/>
    <xf numFmtId="10" fontId="22" fillId="0" borderId="0" xfId="0" applyNumberFormat="1" applyFont="1" applyBorder="1" applyAlignment="1">
      <alignment vertical="center"/>
    </xf>
    <xf numFmtId="10" fontId="22" fillId="0" borderId="8" xfId="0" applyNumberFormat="1" applyFont="1" applyBorder="1" applyAlignment="1">
      <alignment vertical="center"/>
    </xf>
    <xf numFmtId="14" fontId="24" fillId="3" borderId="0" xfId="4" applyNumberFormat="1" applyFont="1" applyFill="1" applyBorder="1" applyAlignment="1">
      <alignment horizontal="center"/>
    </xf>
    <xf numFmtId="14" fontId="24" fillId="3" borderId="21" xfId="4" applyNumberFormat="1" applyFont="1" applyFill="1" applyBorder="1" applyAlignment="1">
      <alignment horizontal="center"/>
    </xf>
    <xf numFmtId="14" fontId="28" fillId="3" borderId="22" xfId="2" applyNumberFormat="1" applyFont="1" applyFill="1" applyBorder="1" applyAlignment="1" applyProtection="1">
      <alignment horizontal="center"/>
    </xf>
    <xf numFmtId="14" fontId="22" fillId="3" borderId="0" xfId="3" applyNumberFormat="1" applyFont="1" applyFill="1" applyBorder="1" applyAlignment="1">
      <alignment horizontal="center" vertical="center"/>
    </xf>
    <xf numFmtId="14" fontId="22" fillId="0" borderId="0" xfId="3" applyNumberFormat="1" applyFont="1" applyBorder="1" applyAlignment="1">
      <alignment horizontal="center" vertical="center"/>
    </xf>
    <xf numFmtId="14" fontId="26" fillId="3" borderId="10" xfId="0" applyNumberFormat="1" applyFont="1" applyFill="1" applyBorder="1" applyAlignment="1">
      <alignment horizontal="center"/>
    </xf>
    <xf numFmtId="14" fontId="22" fillId="0" borderId="15" xfId="3" applyNumberFormat="1" applyFont="1" applyBorder="1" applyAlignment="1">
      <alignment horizontal="center" vertical="center"/>
    </xf>
    <xf numFmtId="14" fontId="26" fillId="0" borderId="10" xfId="0" applyNumberFormat="1" applyFont="1" applyBorder="1" applyAlignment="1">
      <alignment horizontal="center"/>
    </xf>
    <xf numFmtId="14" fontId="22" fillId="0" borderId="15" xfId="0" applyNumberFormat="1" applyFont="1" applyBorder="1" applyAlignment="1">
      <alignment horizontal="center"/>
    </xf>
    <xf numFmtId="14" fontId="22" fillId="0" borderId="0" xfId="0" applyNumberFormat="1" applyFont="1" applyBorder="1" applyAlignment="1">
      <alignment horizontal="center" vertical="center"/>
    </xf>
    <xf numFmtId="14" fontId="22" fillId="0" borderId="17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4" fontId="30" fillId="3" borderId="26" xfId="3" applyNumberFormat="1" applyFont="1" applyFill="1" applyBorder="1" applyAlignment="1">
      <alignment vertical="center"/>
    </xf>
    <xf numFmtId="4" fontId="30" fillId="0" borderId="26" xfId="3" applyNumberFormat="1" applyFont="1" applyBorder="1" applyAlignment="1">
      <alignment vertical="center"/>
    </xf>
    <xf numFmtId="4" fontId="30" fillId="0" borderId="27" xfId="3" applyNumberFormat="1" applyFont="1" applyBorder="1" applyAlignment="1">
      <alignment vertical="center"/>
    </xf>
    <xf numFmtId="4" fontId="30" fillId="0" borderId="26" xfId="3" applyNumberFormat="1" applyFont="1" applyBorder="1" applyAlignment="1">
      <alignment horizontal="right" vertical="center"/>
    </xf>
    <xf numFmtId="0" fontId="22" fillId="0" borderId="21" xfId="0" applyFont="1" applyBorder="1"/>
    <xf numFmtId="0" fontId="17" fillId="0" borderId="0" xfId="0" applyFont="1"/>
    <xf numFmtId="0" fontId="17" fillId="0" borderId="0" xfId="0" applyFont="1" applyBorder="1"/>
    <xf numFmtId="0" fontId="17" fillId="0" borderId="0" xfId="0" applyFont="1" applyAlignment="1">
      <alignment horizontal="center"/>
    </xf>
    <xf numFmtId="164" fontId="17" fillId="0" borderId="0" xfId="0" applyNumberFormat="1" applyFont="1"/>
    <xf numFmtId="3" fontId="17" fillId="0" borderId="0" xfId="0" applyNumberFormat="1" applyFont="1" applyAlignment="1">
      <alignment horizontal="center"/>
    </xf>
    <xf numFmtId="14" fontId="17" fillId="0" borderId="0" xfId="0" applyNumberFormat="1" applyFont="1"/>
    <xf numFmtId="0" fontId="18" fillId="0" borderId="0" xfId="1" applyFont="1" applyBorder="1" applyAlignment="1"/>
    <xf numFmtId="0" fontId="21" fillId="0" borderId="0" xfId="2" applyFont="1" applyBorder="1" applyAlignment="1" applyProtection="1">
      <alignment horizontal="left"/>
    </xf>
    <xf numFmtId="167" fontId="17" fillId="0" borderId="29" xfId="3" applyNumberFormat="1" applyFont="1" applyFill="1" applyBorder="1" applyAlignment="1" applyProtection="1">
      <alignment horizontal="left"/>
    </xf>
    <xf numFmtId="167" fontId="17" fillId="0" borderId="0" xfId="3" applyNumberFormat="1" applyFont="1" applyFill="1" applyBorder="1" applyAlignment="1" applyProtection="1">
      <alignment horizontal="center"/>
    </xf>
    <xf numFmtId="167" fontId="17" fillId="0" borderId="0" xfId="3" applyNumberFormat="1" applyFont="1" applyFill="1" applyBorder="1" applyAlignment="1" applyProtection="1">
      <alignment horizontal="left"/>
    </xf>
    <xf numFmtId="167" fontId="17" fillId="0" borderId="0" xfId="0" applyNumberFormat="1" applyFont="1" applyBorder="1"/>
    <xf numFmtId="164" fontId="17" fillId="0" borderId="0" xfId="3" applyNumberFormat="1" applyFont="1" applyFill="1" applyBorder="1" applyAlignment="1" applyProtection="1">
      <alignment horizontal="left"/>
    </xf>
    <xf numFmtId="164" fontId="17" fillId="0" borderId="0" xfId="0" applyNumberFormat="1" applyFont="1" applyBorder="1"/>
    <xf numFmtId="164" fontId="17" fillId="0" borderId="34" xfId="0" applyNumberFormat="1" applyFont="1" applyBorder="1" applyAlignment="1">
      <alignment horizontal="center"/>
    </xf>
    <xf numFmtId="167" fontId="17" fillId="0" borderId="1" xfId="3" applyNumberFormat="1" applyFont="1" applyFill="1" applyBorder="1" applyAlignment="1" applyProtection="1">
      <alignment horizontal="center"/>
    </xf>
    <xf numFmtId="167" fontId="17" fillId="0" borderId="1" xfId="3" applyNumberFormat="1" applyFont="1" applyFill="1" applyBorder="1" applyAlignment="1" applyProtection="1">
      <alignment horizontal="left"/>
    </xf>
    <xf numFmtId="167" fontId="17" fillId="0" borderId="6" xfId="3" applyNumberFormat="1" applyFont="1" applyFill="1" applyBorder="1" applyAlignment="1" applyProtection="1">
      <alignment horizontal="left"/>
    </xf>
    <xf numFmtId="164" fontId="17" fillId="0" borderId="34" xfId="0" applyNumberFormat="1" applyFont="1" applyBorder="1"/>
    <xf numFmtId="0" fontId="17" fillId="3" borderId="1" xfId="0" applyFont="1" applyFill="1" applyBorder="1" applyAlignment="1">
      <alignment horizontal="left" vertical="center"/>
    </xf>
    <xf numFmtId="164" fontId="17" fillId="4" borderId="1" xfId="0" applyNumberFormat="1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right" vertical="center"/>
    </xf>
    <xf numFmtId="3" fontId="17" fillId="5" borderId="3" xfId="0" applyNumberFormat="1" applyFont="1" applyFill="1" applyBorder="1" applyAlignment="1">
      <alignment horizontal="center" vertical="center"/>
    </xf>
    <xf numFmtId="0" fontId="23" fillId="3" borderId="36" xfId="4" applyFont="1" applyFill="1" applyBorder="1" applyAlignment="1"/>
    <xf numFmtId="0" fontId="23" fillId="3" borderId="7" xfId="4" applyFont="1" applyFill="1" applyBorder="1" applyAlignment="1"/>
    <xf numFmtId="0" fontId="23" fillId="3" borderId="35" xfId="4" applyFont="1" applyFill="1" applyBorder="1" applyAlignment="1"/>
    <xf numFmtId="0" fontId="22" fillId="3" borderId="20" xfId="0" applyFont="1" applyFill="1" applyBorder="1"/>
    <xf numFmtId="10" fontId="22" fillId="3" borderId="0" xfId="0" applyNumberFormat="1" applyFont="1" applyFill="1" applyBorder="1"/>
    <xf numFmtId="14" fontId="22" fillId="3" borderId="0" xfId="3" applyNumberFormat="1" applyFont="1" applyFill="1" applyBorder="1" applyAlignment="1">
      <alignment horizontal="center"/>
    </xf>
    <xf numFmtId="4" fontId="30" fillId="3" borderId="27" xfId="3" applyNumberFormat="1" applyFont="1" applyFill="1" applyBorder="1"/>
    <xf numFmtId="0" fontId="18" fillId="0" borderId="7" xfId="1" applyFont="1" applyBorder="1" applyAlignment="1"/>
    <xf numFmtId="0" fontId="21" fillId="0" borderId="8" xfId="2" applyFont="1" applyBorder="1" applyAlignment="1" applyProtection="1">
      <alignment horizontal="left"/>
    </xf>
    <xf numFmtId="167" fontId="17" fillId="0" borderId="8" xfId="3" applyNumberFormat="1" applyFont="1" applyFill="1" applyBorder="1" applyAlignment="1" applyProtection="1">
      <alignment horizontal="left"/>
    </xf>
    <xf numFmtId="167" fontId="17" fillId="0" borderId="3" xfId="3" applyNumberFormat="1" applyFont="1" applyFill="1" applyBorder="1" applyAlignment="1" applyProtection="1">
      <alignment horizontal="left"/>
    </xf>
    <xf numFmtId="167" fontId="17" fillId="2" borderId="3" xfId="3" applyNumberFormat="1" applyFont="1" applyFill="1" applyBorder="1" applyAlignment="1" applyProtection="1">
      <alignment horizontal="left"/>
    </xf>
    <xf numFmtId="3" fontId="33" fillId="3" borderId="1" xfId="0" applyNumberFormat="1" applyFont="1" applyFill="1" applyBorder="1" applyAlignment="1">
      <alignment horizontal="center" vertical="center"/>
    </xf>
    <xf numFmtId="3" fontId="33" fillId="5" borderId="1" xfId="0" applyNumberFormat="1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left"/>
    </xf>
    <xf numFmtId="4" fontId="26" fillId="3" borderId="61" xfId="3" applyNumberFormat="1" applyFont="1" applyFill="1" applyBorder="1"/>
    <xf numFmtId="14" fontId="26" fillId="0" borderId="61" xfId="0" applyNumberFormat="1" applyFont="1" applyFill="1" applyBorder="1" applyAlignment="1">
      <alignment horizontal="center"/>
    </xf>
    <xf numFmtId="0" fontId="22" fillId="0" borderId="61" xfId="0" applyFont="1" applyBorder="1"/>
    <xf numFmtId="0" fontId="26" fillId="0" borderId="17" xfId="0" applyFont="1" applyFill="1" applyBorder="1" applyAlignment="1">
      <alignment horizontal="left"/>
    </xf>
    <xf numFmtId="4" fontId="26" fillId="3" borderId="17" xfId="3" applyNumberFormat="1" applyFont="1" applyFill="1" applyBorder="1"/>
    <xf numFmtId="0" fontId="0" fillId="0" borderId="67" xfId="0" applyBorder="1"/>
    <xf numFmtId="0" fontId="14" fillId="3" borderId="1" xfId="0" applyFont="1" applyFill="1" applyBorder="1" applyAlignment="1">
      <alignment horizontal="left" vertical="center"/>
    </xf>
    <xf numFmtId="0" fontId="22" fillId="0" borderId="19" xfId="0" applyFont="1" applyBorder="1"/>
    <xf numFmtId="10" fontId="4" fillId="3" borderId="0" xfId="8" applyNumberFormat="1" applyFill="1" applyBorder="1" applyAlignment="1"/>
    <xf numFmtId="10" fontId="4" fillId="3" borderId="21" xfId="8" applyNumberFormat="1" applyFill="1" applyBorder="1" applyAlignment="1"/>
    <xf numFmtId="10" fontId="4" fillId="3" borderId="22" xfId="8" applyNumberFormat="1" applyFill="1" applyBorder="1" applyAlignment="1" applyProtection="1"/>
    <xf numFmtId="10" fontId="4" fillId="0" borderId="0" xfId="8" applyNumberFormat="1" applyBorder="1"/>
    <xf numFmtId="10" fontId="4" fillId="0" borderId="0" xfId="8" applyNumberFormat="1" applyBorder="1" applyAlignment="1">
      <alignment vertical="center"/>
    </xf>
    <xf numFmtId="10" fontId="4" fillId="0" borderId="23" xfId="8" applyNumberFormat="1" applyBorder="1" applyAlignment="1">
      <alignment vertical="center"/>
    </xf>
    <xf numFmtId="10" fontId="4" fillId="3" borderId="0" xfId="8" applyNumberFormat="1" applyFill="1" applyBorder="1"/>
    <xf numFmtId="10" fontId="4" fillId="0" borderId="0" xfId="8" applyNumberFormat="1"/>
    <xf numFmtId="44" fontId="17" fillId="0" borderId="3" xfId="3" applyNumberFormat="1" applyFont="1" applyFill="1" applyBorder="1" applyAlignment="1" applyProtection="1">
      <alignment horizontal="left"/>
    </xf>
    <xf numFmtId="0" fontId="22" fillId="0" borderId="17" xfId="0" applyFont="1" applyBorder="1" applyAlignment="1">
      <alignment horizontal="left"/>
    </xf>
    <xf numFmtId="0" fontId="22" fillId="0" borderId="17" xfId="0" applyFont="1" applyBorder="1" applyAlignment="1"/>
    <xf numFmtId="0" fontId="21" fillId="0" borderId="8" xfId="2" applyFont="1" applyBorder="1" applyAlignment="1" applyProtection="1">
      <alignment horizontal="left"/>
    </xf>
    <xf numFmtId="0" fontId="17" fillId="0" borderId="67" xfId="0" applyFont="1" applyBorder="1"/>
    <xf numFmtId="0" fontId="14" fillId="5" borderId="1" xfId="0" applyFont="1" applyFill="1" applyBorder="1" applyAlignment="1">
      <alignment horizontal="left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/>
    </xf>
    <xf numFmtId="0" fontId="34" fillId="0" borderId="10" xfId="0" applyFont="1" applyBorder="1"/>
    <xf numFmtId="0" fontId="25" fillId="0" borderId="10" xfId="0" applyFont="1" applyFill="1" applyBorder="1" applyAlignment="1">
      <alignment horizontal="left"/>
    </xf>
    <xf numFmtId="0" fontId="22" fillId="0" borderId="10" xfId="0" applyFont="1" applyBorder="1" applyAlignment="1"/>
    <xf numFmtId="0" fontId="22" fillId="0" borderId="11" xfId="0" applyFont="1" applyBorder="1"/>
    <xf numFmtId="0" fontId="39" fillId="0" borderId="10" xfId="0" applyFont="1" applyBorder="1" applyAlignment="1">
      <alignment horizontal="center"/>
    </xf>
    <xf numFmtId="0" fontId="32" fillId="0" borderId="10" xfId="0" applyFont="1" applyBorder="1"/>
    <xf numFmtId="4" fontId="22" fillId="0" borderId="61" xfId="3" applyNumberFormat="1" applyFont="1" applyBorder="1"/>
    <xf numFmtId="14" fontId="22" fillId="0" borderId="61" xfId="0" applyNumberFormat="1" applyFont="1" applyBorder="1" applyAlignment="1">
      <alignment horizontal="center"/>
    </xf>
    <xf numFmtId="0" fontId="22" fillId="0" borderId="64" xfId="0" applyFont="1" applyBorder="1"/>
    <xf numFmtId="44" fontId="38" fillId="0" borderId="10" xfId="0" applyNumberFormat="1" applyFont="1" applyBorder="1" applyAlignment="1">
      <alignment horizontal="center"/>
    </xf>
    <xf numFmtId="164" fontId="19" fillId="0" borderId="3" xfId="3" applyNumberFormat="1" applyFont="1" applyFill="1" applyBorder="1" applyAlignment="1" applyProtection="1">
      <alignment horizontal="left"/>
    </xf>
    <xf numFmtId="164" fontId="19" fillId="0" borderId="3" xfId="0" applyNumberFormat="1" applyFont="1" applyBorder="1"/>
    <xf numFmtId="0" fontId="22" fillId="3" borderId="61" xfId="0" applyFont="1" applyFill="1" applyBorder="1" applyAlignment="1">
      <alignment horizontal="left"/>
    </xf>
    <xf numFmtId="0" fontId="22" fillId="3" borderId="61" xfId="0" applyFont="1" applyFill="1" applyBorder="1"/>
    <xf numFmtId="4" fontId="22" fillId="3" borderId="61" xfId="3" applyNumberFormat="1" applyFont="1" applyFill="1" applyBorder="1" applyAlignment="1">
      <alignment horizontal="right"/>
    </xf>
    <xf numFmtId="14" fontId="22" fillId="3" borderId="61" xfId="3" applyNumberFormat="1" applyFont="1" applyFill="1" applyBorder="1" applyAlignment="1">
      <alignment horizontal="center"/>
    </xf>
    <xf numFmtId="14" fontId="22" fillId="3" borderId="61" xfId="0" applyNumberFormat="1" applyFont="1" applyFill="1" applyBorder="1"/>
    <xf numFmtId="166" fontId="25" fillId="0" borderId="10" xfId="3" applyFont="1" applyFill="1" applyBorder="1" applyAlignment="1">
      <alignment horizontal="left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39" fillId="0" borderId="10" xfId="0" applyNumberFormat="1" applyFont="1" applyBorder="1" applyAlignment="1">
      <alignment horizontal="center"/>
    </xf>
    <xf numFmtId="44" fontId="39" fillId="0" borderId="10" xfId="0" applyNumberFormat="1" applyFont="1" applyBorder="1" applyAlignment="1">
      <alignment horizontal="center"/>
    </xf>
    <xf numFmtId="0" fontId="31" fillId="0" borderId="10" xfId="0" applyNumberFormat="1" applyFont="1" applyBorder="1" applyAlignment="1">
      <alignment horizontal="center"/>
    </xf>
    <xf numFmtId="0" fontId="31" fillId="0" borderId="10" xfId="0" applyFont="1" applyBorder="1"/>
    <xf numFmtId="44" fontId="19" fillId="0" borderId="3" xfId="0" applyNumberFormat="1" applyFont="1" applyBorder="1" applyAlignment="1">
      <alignment horizontal="left"/>
    </xf>
    <xf numFmtId="164" fontId="17" fillId="0" borderId="1" xfId="0" applyNumberFormat="1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0" fontId="34" fillId="0" borderId="61" xfId="0" applyFont="1" applyBorder="1"/>
    <xf numFmtId="0" fontId="25" fillId="0" borderId="17" xfId="0" applyFont="1" applyFill="1" applyBorder="1" applyAlignment="1">
      <alignment horizontal="left"/>
    </xf>
    <xf numFmtId="44" fontId="19" fillId="0" borderId="3" xfId="0" applyNumberFormat="1" applyFont="1" applyBorder="1"/>
    <xf numFmtId="0" fontId="22" fillId="0" borderId="64" xfId="0" applyFont="1" applyBorder="1" applyAlignment="1">
      <alignment horizontal="left"/>
    </xf>
    <xf numFmtId="0" fontId="22" fillId="0" borderId="61" xfId="0" applyFont="1" applyBorder="1" applyAlignment="1"/>
    <xf numFmtId="4" fontId="22" fillId="3" borderId="61" xfId="3" applyNumberFormat="1" applyFont="1" applyFill="1" applyBorder="1"/>
    <xf numFmtId="44" fontId="40" fillId="0" borderId="10" xfId="0" applyNumberFormat="1" applyFont="1" applyBorder="1" applyAlignment="1">
      <alignment horizontal="center"/>
    </xf>
    <xf numFmtId="44" fontId="32" fillId="0" borderId="0" xfId="0" applyNumberFormat="1" applyFont="1"/>
    <xf numFmtId="44" fontId="32" fillId="0" borderId="10" xfId="0" applyNumberFormat="1" applyFont="1" applyBorder="1"/>
    <xf numFmtId="164" fontId="19" fillId="4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 wrapText="1"/>
    </xf>
    <xf numFmtId="10" fontId="4" fillId="0" borderId="15" xfId="8" applyNumberFormat="1" applyBorder="1" applyAlignment="1">
      <alignment horizontal="center" vertical="center"/>
    </xf>
    <xf numFmtId="10" fontId="22" fillId="0" borderId="44" xfId="0" applyNumberFormat="1" applyFont="1" applyBorder="1" applyAlignment="1">
      <alignment horizontal="center" vertical="center"/>
    </xf>
    <xf numFmtId="166" fontId="26" fillId="0" borderId="61" xfId="3" applyFont="1" applyFill="1" applyBorder="1" applyAlignment="1">
      <alignment horizontal="left"/>
    </xf>
    <xf numFmtId="14" fontId="26" fillId="0" borderId="61" xfId="0" applyNumberFormat="1" applyFont="1" applyFill="1" applyBorder="1" applyAlignment="1">
      <alignment horizontal="center" vertical="center" wrapText="1"/>
    </xf>
    <xf numFmtId="0" fontId="43" fillId="0" borderId="10" xfId="0" applyFont="1" applyBorder="1"/>
    <xf numFmtId="0" fontId="30" fillId="3" borderId="75" xfId="0" applyFont="1" applyFill="1" applyBorder="1"/>
    <xf numFmtId="14" fontId="30" fillId="3" borderId="76" xfId="0" applyNumberFormat="1" applyFont="1" applyFill="1" applyBorder="1" applyAlignment="1"/>
    <xf numFmtId="4" fontId="30" fillId="3" borderId="76" xfId="3" applyNumberFormat="1" applyFont="1" applyFill="1" applyBorder="1"/>
    <xf numFmtId="14" fontId="26" fillId="0" borderId="76" xfId="3" applyNumberFormat="1" applyFont="1" applyFill="1" applyBorder="1" applyAlignment="1">
      <alignment horizontal="center"/>
    </xf>
    <xf numFmtId="0" fontId="22" fillId="3" borderId="76" xfId="0" applyFont="1" applyFill="1" applyBorder="1" applyAlignment="1">
      <alignment horizontal="center"/>
    </xf>
    <xf numFmtId="10" fontId="4" fillId="3" borderId="76" xfId="8" applyNumberFormat="1" applyFill="1" applyBorder="1"/>
    <xf numFmtId="10" fontId="22" fillId="3" borderId="77" xfId="0" applyNumberFormat="1" applyFont="1" applyFill="1" applyBorder="1"/>
    <xf numFmtId="10" fontId="22" fillId="0" borderId="8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14" fontId="22" fillId="0" borderId="13" xfId="0" applyNumberFormat="1" applyFont="1" applyBorder="1" applyAlignment="1">
      <alignment horizontal="center"/>
    </xf>
    <xf numFmtId="10" fontId="4" fillId="0" borderId="0" xfId="8" applyNumberFormat="1" applyBorder="1" applyAlignment="1">
      <alignment horizontal="center" vertical="center"/>
    </xf>
    <xf numFmtId="44" fontId="17" fillId="0" borderId="3" xfId="0" applyNumberFormat="1" applyFont="1" applyBorder="1"/>
    <xf numFmtId="14" fontId="17" fillId="0" borderId="33" xfId="0" applyNumberFormat="1" applyFont="1" applyBorder="1" applyAlignment="1">
      <alignment horizontal="center"/>
    </xf>
    <xf numFmtId="0" fontId="17" fillId="0" borderId="34" xfId="0" applyFont="1" applyBorder="1" applyAlignment="1">
      <alignment horizontal="left" vertical="center"/>
    </xf>
    <xf numFmtId="0" fontId="17" fillId="3" borderId="34" xfId="0" applyFont="1" applyFill="1" applyBorder="1" applyAlignment="1">
      <alignment horizontal="left" vertical="center"/>
    </xf>
    <xf numFmtId="14" fontId="17" fillId="3" borderId="34" xfId="0" applyNumberFormat="1" applyFont="1" applyFill="1" applyBorder="1" applyAlignment="1">
      <alignment horizontal="left" vertical="center"/>
    </xf>
    <xf numFmtId="3" fontId="17" fillId="0" borderId="82" xfId="0" applyNumberFormat="1" applyFont="1" applyBorder="1" applyAlignment="1">
      <alignment horizontal="center" vertical="center"/>
    </xf>
    <xf numFmtId="37" fontId="17" fillId="3" borderId="82" xfId="0" applyNumberFormat="1" applyFont="1" applyFill="1" applyBorder="1" applyAlignment="1">
      <alignment horizontal="center" vertical="center"/>
    </xf>
    <xf numFmtId="3" fontId="33" fillId="0" borderId="80" xfId="0" applyNumberFormat="1" applyFont="1" applyBorder="1" applyAlignment="1">
      <alignment horizontal="center" vertical="center"/>
    </xf>
    <xf numFmtId="37" fontId="17" fillId="3" borderId="80" xfId="0" applyNumberFormat="1" applyFont="1" applyFill="1" applyBorder="1" applyAlignment="1">
      <alignment horizontal="center" vertical="center"/>
    </xf>
    <xf numFmtId="14" fontId="17" fillId="3" borderId="89" xfId="0" applyNumberFormat="1" applyFont="1" applyFill="1" applyBorder="1" applyAlignment="1">
      <alignment horizontal="center" vertical="center"/>
    </xf>
    <xf numFmtId="14" fontId="17" fillId="0" borderId="90" xfId="0" applyNumberFormat="1" applyFont="1" applyBorder="1" applyAlignment="1">
      <alignment horizontal="center"/>
    </xf>
    <xf numFmtId="14" fontId="17" fillId="0" borderId="91" xfId="0" applyNumberFormat="1" applyFont="1" applyBorder="1" applyAlignment="1">
      <alignment horizontal="center"/>
    </xf>
    <xf numFmtId="14" fontId="17" fillId="3" borderId="92" xfId="0" applyNumberFormat="1" applyFont="1" applyFill="1" applyBorder="1" applyAlignment="1">
      <alignment horizontal="center" vertical="center"/>
    </xf>
    <xf numFmtId="14" fontId="17" fillId="3" borderId="92" xfId="0" applyNumberFormat="1" applyFont="1" applyFill="1" applyBorder="1" applyAlignment="1">
      <alignment horizontal="center" vertical="center" wrapText="1"/>
    </xf>
    <xf numFmtId="14" fontId="17" fillId="3" borderId="80" xfId="0" applyNumberFormat="1" applyFont="1" applyFill="1" applyBorder="1" applyAlignment="1">
      <alignment horizontal="center" vertical="center"/>
    </xf>
    <xf numFmtId="165" fontId="17" fillId="0" borderId="93" xfId="0" applyNumberFormat="1" applyFont="1" applyBorder="1" applyAlignment="1">
      <alignment horizontal="center"/>
    </xf>
    <xf numFmtId="165" fontId="17" fillId="0" borderId="90" xfId="0" applyNumberFormat="1" applyFont="1" applyBorder="1" applyAlignment="1">
      <alignment horizontal="center"/>
    </xf>
    <xf numFmtId="0" fontId="17" fillId="0" borderId="80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3" fontId="17" fillId="0" borderId="33" xfId="0" applyNumberFormat="1" applyFont="1" applyBorder="1" applyAlignment="1">
      <alignment horizontal="center"/>
    </xf>
    <xf numFmtId="0" fontId="44" fillId="0" borderId="1" xfId="0" applyFont="1" applyBorder="1" applyAlignment="1">
      <alignment horizontal="left" vertical="center"/>
    </xf>
    <xf numFmtId="1" fontId="17" fillId="0" borderId="33" xfId="0" applyNumberFormat="1" applyFont="1" applyBorder="1" applyAlignment="1">
      <alignment horizontal="center"/>
    </xf>
    <xf numFmtId="1" fontId="17" fillId="3" borderId="33" xfId="0" applyNumberFormat="1" applyFont="1" applyFill="1" applyBorder="1" applyAlignment="1">
      <alignment horizontal="center" vertical="center"/>
    </xf>
    <xf numFmtId="1" fontId="17" fillId="3" borderId="84" xfId="0" applyNumberFormat="1" applyFont="1" applyFill="1" applyBorder="1" applyAlignment="1">
      <alignment horizontal="center" vertical="center"/>
    </xf>
    <xf numFmtId="37" fontId="17" fillId="3" borderId="84" xfId="0" applyNumberFormat="1" applyFont="1" applyFill="1" applyBorder="1" applyAlignment="1">
      <alignment horizontal="center" vertical="center"/>
    </xf>
    <xf numFmtId="0" fontId="17" fillId="0" borderId="94" xfId="0" applyFont="1" applyBorder="1"/>
    <xf numFmtId="0" fontId="17" fillId="0" borderId="95" xfId="0" applyFont="1" applyBorder="1"/>
    <xf numFmtId="166" fontId="45" fillId="0" borderId="61" xfId="3" applyFont="1" applyFill="1" applyBorder="1" applyAlignment="1">
      <alignment horizontal="left"/>
    </xf>
    <xf numFmtId="0" fontId="45" fillId="0" borderId="10" xfId="0" applyFont="1" applyFill="1" applyBorder="1" applyAlignment="1">
      <alignment horizontal="left"/>
    </xf>
    <xf numFmtId="0" fontId="43" fillId="3" borderId="61" xfId="0" applyFont="1" applyFill="1" applyBorder="1" applyAlignment="1">
      <alignment horizontal="left"/>
    </xf>
    <xf numFmtId="0" fontId="26" fillId="3" borderId="12" xfId="0" applyFont="1" applyFill="1" applyBorder="1" applyAlignment="1"/>
    <xf numFmtId="4" fontId="26" fillId="3" borderId="12" xfId="0" applyNumberFormat="1" applyFont="1" applyFill="1" applyBorder="1" applyAlignment="1"/>
    <xf numFmtId="4" fontId="30" fillId="0" borderId="0" xfId="3" applyNumberFormat="1" applyFont="1" applyBorder="1" applyAlignment="1">
      <alignment vertical="center"/>
    </xf>
    <xf numFmtId="44" fontId="31" fillId="0" borderId="61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1" fontId="17" fillId="0" borderId="90" xfId="0" applyNumberFormat="1" applyFont="1" applyBorder="1" applyAlignment="1">
      <alignment horizontal="center"/>
    </xf>
    <xf numFmtId="1" fontId="17" fillId="3" borderId="97" xfId="0" applyNumberFormat="1" applyFont="1" applyFill="1" applyBorder="1" applyAlignment="1">
      <alignment horizontal="center" vertical="center"/>
    </xf>
    <xf numFmtId="0" fontId="17" fillId="3" borderId="80" xfId="0" applyFont="1" applyFill="1" applyBorder="1" applyAlignment="1">
      <alignment horizontal="left" vertical="center"/>
    </xf>
    <xf numFmtId="37" fontId="17" fillId="3" borderId="99" xfId="0" applyNumberFormat="1" applyFont="1" applyFill="1" applyBorder="1" applyAlignment="1">
      <alignment horizontal="center" vertical="center"/>
    </xf>
    <xf numFmtId="0" fontId="17" fillId="3" borderId="98" xfId="0" applyFont="1" applyFill="1" applyBorder="1" applyAlignment="1">
      <alignment horizontal="left" vertical="center"/>
    </xf>
    <xf numFmtId="0" fontId="17" fillId="3" borderId="100" xfId="0" applyFont="1" applyFill="1" applyBorder="1" applyAlignment="1">
      <alignment horizontal="left" vertical="center"/>
    </xf>
    <xf numFmtId="166" fontId="25" fillId="0" borderId="61" xfId="3" applyFont="1" applyFill="1" applyBorder="1" applyAlignment="1">
      <alignment horizontal="left"/>
    </xf>
    <xf numFmtId="0" fontId="25" fillId="0" borderId="61" xfId="0" applyFont="1" applyFill="1" applyBorder="1" applyAlignment="1">
      <alignment horizontal="left"/>
    </xf>
    <xf numFmtId="0" fontId="45" fillId="0" borderId="61" xfId="0" applyFont="1" applyFill="1" applyBorder="1" applyAlignment="1">
      <alignment horizontal="left"/>
    </xf>
    <xf numFmtId="0" fontId="3" fillId="3" borderId="61" xfId="0" applyFont="1" applyFill="1" applyBorder="1"/>
    <xf numFmtId="0" fontId="32" fillId="0" borderId="10" xfId="0" applyNumberFormat="1" applyFont="1" applyBorder="1" applyAlignment="1">
      <alignment horizontal="center"/>
    </xf>
    <xf numFmtId="0" fontId="17" fillId="3" borderId="102" xfId="0" applyFont="1" applyFill="1" applyBorder="1" applyAlignment="1">
      <alignment horizontal="left" vertical="center"/>
    </xf>
    <xf numFmtId="0" fontId="17" fillId="3" borderId="103" xfId="0" applyFont="1" applyFill="1" applyBorder="1" applyAlignment="1">
      <alignment horizontal="left" vertical="center"/>
    </xf>
    <xf numFmtId="0" fontId="17" fillId="3" borderId="84" xfId="0" applyFont="1" applyFill="1" applyBorder="1" applyAlignment="1">
      <alignment horizontal="left" vertical="center"/>
    </xf>
    <xf numFmtId="0" fontId="17" fillId="3" borderId="83" xfId="0" applyFont="1" applyFill="1" applyBorder="1" applyAlignment="1">
      <alignment horizontal="left" vertical="center"/>
    </xf>
    <xf numFmtId="0" fontId="17" fillId="3" borderId="96" xfId="0" applyFont="1" applyFill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33" fillId="3" borderId="34" xfId="0" applyFont="1" applyFill="1" applyBorder="1" applyAlignment="1">
      <alignment horizontal="left" vertical="center"/>
    </xf>
    <xf numFmtId="0" fontId="14" fillId="3" borderId="34" xfId="0" applyFont="1" applyFill="1" applyBorder="1" applyAlignment="1">
      <alignment horizontal="left" vertical="center"/>
    </xf>
    <xf numFmtId="0" fontId="33" fillId="3" borderId="80" xfId="0" applyFont="1" applyFill="1" applyBorder="1" applyAlignment="1">
      <alignment horizontal="left" vertical="center"/>
    </xf>
    <xf numFmtId="164" fontId="19" fillId="4" borderId="34" xfId="0" applyNumberFormat="1" applyFont="1" applyFill="1" applyBorder="1" applyAlignment="1">
      <alignment horizontal="center" vertical="center"/>
    </xf>
    <xf numFmtId="0" fontId="14" fillId="3" borderId="80" xfId="0" applyFont="1" applyFill="1" applyBorder="1" applyAlignment="1">
      <alignment horizontal="left" vertical="center"/>
    </xf>
    <xf numFmtId="0" fontId="17" fillId="0" borderId="104" xfId="0" applyFont="1" applyBorder="1"/>
    <xf numFmtId="0" fontId="15" fillId="3" borderId="80" xfId="0" applyFont="1" applyFill="1" applyBorder="1" applyAlignment="1">
      <alignment horizontal="left" vertical="center"/>
    </xf>
    <xf numFmtId="3" fontId="17" fillId="3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5" fillId="3" borderId="34" xfId="0" applyFont="1" applyFill="1" applyBorder="1" applyAlignment="1">
      <alignment horizontal="left" vertical="center"/>
    </xf>
    <xf numFmtId="0" fontId="44" fillId="3" borderId="34" xfId="0" applyFont="1" applyFill="1" applyBorder="1" applyAlignment="1">
      <alignment horizontal="left" vertical="center"/>
    </xf>
    <xf numFmtId="0" fontId="33" fillId="3" borderId="82" xfId="0" applyFont="1" applyFill="1" applyBorder="1" applyAlignment="1">
      <alignment horizontal="left" vertical="center"/>
    </xf>
    <xf numFmtId="0" fontId="44" fillId="3" borderId="80" xfId="0" applyFont="1" applyFill="1" applyBorder="1" applyAlignment="1">
      <alignment horizontal="left" vertical="center"/>
    </xf>
    <xf numFmtId="0" fontId="46" fillId="3" borderId="1" xfId="0" applyFont="1" applyFill="1" applyBorder="1" applyAlignment="1">
      <alignment horizontal="left" vertical="center"/>
    </xf>
    <xf numFmtId="0" fontId="19" fillId="3" borderId="34" xfId="0" applyFont="1" applyFill="1" applyBorder="1" applyAlignment="1">
      <alignment horizontal="left" vertical="center"/>
    </xf>
    <xf numFmtId="0" fontId="19" fillId="3" borderId="80" xfId="0" applyFont="1" applyFill="1" applyBorder="1" applyAlignment="1">
      <alignment horizontal="left" vertical="center"/>
    </xf>
    <xf numFmtId="166" fontId="42" fillId="0" borderId="61" xfId="3" applyFont="1" applyFill="1" applyBorder="1" applyAlignment="1">
      <alignment horizontal="left"/>
    </xf>
    <xf numFmtId="166" fontId="42" fillId="0" borderId="10" xfId="3" applyFont="1" applyFill="1" applyBorder="1" applyAlignment="1">
      <alignment horizontal="left"/>
    </xf>
    <xf numFmtId="0" fontId="42" fillId="0" borderId="10" xfId="0" applyFont="1" applyFill="1" applyBorder="1" applyAlignment="1">
      <alignment horizontal="left"/>
    </xf>
    <xf numFmtId="0" fontId="2" fillId="3" borderId="61" xfId="0" applyFont="1" applyFill="1" applyBorder="1"/>
    <xf numFmtId="4" fontId="30" fillId="3" borderId="0" xfId="3" applyNumberFormat="1" applyFont="1" applyFill="1" applyBorder="1"/>
    <xf numFmtId="0" fontId="43" fillId="0" borderId="61" xfId="0" applyFont="1" applyBorder="1"/>
    <xf numFmtId="0" fontId="1" fillId="0" borderId="10" xfId="0" applyFont="1" applyBorder="1"/>
    <xf numFmtId="0" fontId="47" fillId="0" borderId="10" xfId="0" applyFont="1" applyBorder="1"/>
    <xf numFmtId="44" fontId="31" fillId="0" borderId="10" xfId="0" applyNumberFormat="1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14" fontId="32" fillId="0" borderId="10" xfId="0" applyNumberFormat="1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4" fontId="32" fillId="0" borderId="10" xfId="0" applyNumberFormat="1" applyFont="1" applyBorder="1" applyAlignment="1">
      <alignment horizontal="center"/>
    </xf>
    <xf numFmtId="0" fontId="32" fillId="0" borderId="61" xfId="0" applyNumberFormat="1" applyFont="1" applyBorder="1" applyAlignment="1">
      <alignment horizontal="center"/>
    </xf>
    <xf numFmtId="0" fontId="32" fillId="0" borderId="13" xfId="0" applyNumberFormat="1" applyFont="1" applyBorder="1" applyAlignment="1">
      <alignment horizontal="center"/>
    </xf>
    <xf numFmtId="0" fontId="32" fillId="0" borderId="17" xfId="0" applyNumberFormat="1" applyFont="1" applyBorder="1" applyAlignment="1">
      <alignment horizontal="center"/>
    </xf>
    <xf numFmtId="0" fontId="32" fillId="0" borderId="61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44" fontId="32" fillId="0" borderId="61" xfId="0" applyNumberFormat="1" applyFont="1" applyBorder="1" applyAlignment="1">
      <alignment horizontal="center"/>
    </xf>
    <xf numFmtId="44" fontId="32" fillId="0" borderId="13" xfId="0" applyNumberFormat="1" applyFont="1" applyBorder="1" applyAlignment="1">
      <alignment horizontal="center"/>
    </xf>
    <xf numFmtId="44" fontId="32" fillId="0" borderId="17" xfId="0" applyNumberFormat="1" applyFont="1" applyBorder="1" applyAlignment="1">
      <alignment horizontal="center"/>
    </xf>
    <xf numFmtId="14" fontId="32" fillId="0" borderId="61" xfId="0" applyNumberFormat="1" applyFont="1" applyBorder="1" applyAlignment="1">
      <alignment horizontal="center"/>
    </xf>
    <xf numFmtId="14" fontId="32" fillId="0" borderId="13" xfId="0" applyNumberFormat="1" applyFont="1" applyBorder="1" applyAlignment="1">
      <alignment horizontal="center"/>
    </xf>
    <xf numFmtId="14" fontId="32" fillId="0" borderId="17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44" fontId="32" fillId="0" borderId="10" xfId="0" applyNumberFormat="1" applyFont="1" applyBorder="1" applyAlignment="1"/>
    <xf numFmtId="44" fontId="32" fillId="0" borderId="61" xfId="0" applyNumberFormat="1" applyFont="1" applyBorder="1" applyAlignment="1"/>
    <xf numFmtId="0" fontId="38" fillId="0" borderId="61" xfId="0" applyFont="1" applyBorder="1" applyAlignment="1">
      <alignment horizontal="center"/>
    </xf>
    <xf numFmtId="44" fontId="38" fillId="0" borderId="61" xfId="0" applyNumberFormat="1" applyFont="1" applyBorder="1" applyAlignment="1">
      <alignment horizontal="center"/>
    </xf>
    <xf numFmtId="44" fontId="38" fillId="0" borderId="10" xfId="0" applyNumberFormat="1" applyFont="1" applyBorder="1" applyAlignment="1">
      <alignment horizontal="right"/>
    </xf>
    <xf numFmtId="44" fontId="38" fillId="0" borderId="10" xfId="0" applyNumberFormat="1" applyFont="1" applyBorder="1"/>
    <xf numFmtId="0" fontId="18" fillId="0" borderId="7" xfId="1" applyFont="1" applyBorder="1" applyAlignment="1"/>
    <xf numFmtId="0" fontId="18" fillId="0" borderId="0" xfId="1" applyFont="1" applyBorder="1" applyAlignment="1"/>
    <xf numFmtId="0" fontId="18" fillId="0" borderId="28" xfId="1" applyFont="1" applyBorder="1" applyAlignment="1"/>
    <xf numFmtId="0" fontId="17" fillId="0" borderId="2" xfId="1" applyFont="1" applyBorder="1" applyAlignment="1">
      <alignment horizontal="left"/>
    </xf>
    <xf numFmtId="0" fontId="17" fillId="0" borderId="8" xfId="1" applyFont="1" applyBorder="1" applyAlignment="1">
      <alignment horizontal="left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20" fillId="0" borderId="0" xfId="1" applyFont="1" applyBorder="1" applyAlignment="1">
      <alignment horizontal="center"/>
    </xf>
    <xf numFmtId="0" fontId="20" fillId="0" borderId="56" xfId="1" applyFont="1" applyBorder="1" applyAlignment="1">
      <alignment horizontal="center"/>
    </xf>
    <xf numFmtId="0" fontId="18" fillId="0" borderId="36" xfId="1" applyFont="1" applyBorder="1" applyAlignment="1"/>
    <xf numFmtId="0" fontId="18" fillId="0" borderId="21" xfId="1" applyFont="1" applyBorder="1" applyAlignment="1"/>
    <xf numFmtId="0" fontId="18" fillId="0" borderId="57" xfId="1" applyFont="1" applyBorder="1" applyAlignment="1"/>
    <xf numFmtId="0" fontId="18" fillId="0" borderId="58" xfId="1" applyFont="1" applyBorder="1" applyAlignment="1">
      <alignment horizontal="left"/>
    </xf>
    <xf numFmtId="0" fontId="18" fillId="0" borderId="24" xfId="1" applyFont="1" applyBorder="1" applyAlignment="1">
      <alignment horizontal="left"/>
    </xf>
    <xf numFmtId="0" fontId="17" fillId="0" borderId="2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8" fillId="0" borderId="30" xfId="1" applyFont="1" applyBorder="1" applyAlignment="1">
      <alignment horizontal="left"/>
    </xf>
    <xf numFmtId="0" fontId="18" fillId="0" borderId="86" xfId="1" applyFont="1" applyBorder="1" applyAlignment="1">
      <alignment horizontal="left"/>
    </xf>
    <xf numFmtId="0" fontId="18" fillId="0" borderId="5" xfId="1" applyFont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8" fillId="0" borderId="34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21" fillId="0" borderId="2" xfId="2" applyFont="1" applyBorder="1" applyAlignment="1" applyProtection="1">
      <alignment horizontal="left"/>
    </xf>
    <xf numFmtId="0" fontId="21" fillId="0" borderId="8" xfId="2" applyFont="1" applyBorder="1" applyAlignment="1" applyProtection="1">
      <alignment horizontal="left"/>
    </xf>
    <xf numFmtId="0" fontId="18" fillId="0" borderId="31" xfId="1" applyFont="1" applyBorder="1" applyAlignment="1">
      <alignment horizontal="left"/>
    </xf>
    <xf numFmtId="0" fontId="18" fillId="0" borderId="85" xfId="1" applyFont="1" applyBorder="1" applyAlignment="1">
      <alignment horizontal="left"/>
    </xf>
    <xf numFmtId="0" fontId="18" fillId="0" borderId="32" xfId="1" applyFont="1" applyBorder="1" applyAlignment="1">
      <alignment horizontal="left"/>
    </xf>
    <xf numFmtId="0" fontId="18" fillId="0" borderId="4" xfId="1" applyFont="1" applyBorder="1" applyAlignment="1">
      <alignment horizontal="left" vertical="center"/>
    </xf>
    <xf numFmtId="0" fontId="18" fillId="0" borderId="34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8" fillId="0" borderId="37" xfId="1" applyFont="1" applyBorder="1" applyAlignment="1">
      <alignment horizontal="center"/>
    </xf>
    <xf numFmtId="0" fontId="18" fillId="0" borderId="38" xfId="1" applyFont="1" applyBorder="1" applyAlignment="1">
      <alignment horizontal="center"/>
    </xf>
    <xf numFmtId="0" fontId="18" fillId="0" borderId="39" xfId="1" applyFont="1" applyBorder="1" applyAlignment="1">
      <alignment horizontal="center"/>
    </xf>
    <xf numFmtId="0" fontId="18" fillId="0" borderId="5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5" xfId="1" applyFont="1" applyBorder="1"/>
    <xf numFmtId="0" fontId="18" fillId="0" borderId="22" xfId="1" applyFont="1" applyBorder="1"/>
    <xf numFmtId="0" fontId="18" fillId="0" borderId="59" xfId="1" applyFont="1" applyBorder="1"/>
    <xf numFmtId="0" fontId="17" fillId="0" borderId="60" xfId="1" applyFont="1" applyBorder="1" applyAlignment="1">
      <alignment horizontal="center"/>
    </xf>
    <xf numFmtId="0" fontId="17" fillId="0" borderId="25" xfId="1" applyFont="1" applyBorder="1" applyAlignment="1">
      <alignment horizontal="center"/>
    </xf>
    <xf numFmtId="0" fontId="18" fillId="0" borderId="50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164" fontId="17" fillId="0" borderId="54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/>
    </xf>
    <xf numFmtId="44" fontId="31" fillId="0" borderId="10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4" fontId="32" fillId="0" borderId="10" xfId="0" applyNumberFormat="1" applyFont="1" applyBorder="1" applyAlignment="1">
      <alignment horizontal="center"/>
    </xf>
    <xf numFmtId="0" fontId="31" fillId="0" borderId="10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44" fontId="32" fillId="0" borderId="10" xfId="0" applyNumberFormat="1" applyFont="1" applyBorder="1" applyAlignment="1">
      <alignment horizontal="left"/>
    </xf>
    <xf numFmtId="0" fontId="40" fillId="0" borderId="10" xfId="0" applyFont="1" applyBorder="1" applyAlignment="1">
      <alignment horizontal="center"/>
    </xf>
    <xf numFmtId="0" fontId="32" fillId="0" borderId="61" xfId="0" applyNumberFormat="1" applyFont="1" applyBorder="1" applyAlignment="1">
      <alignment horizontal="center"/>
    </xf>
    <xf numFmtId="0" fontId="32" fillId="0" borderId="13" xfId="0" applyNumberFormat="1" applyFont="1" applyBorder="1" applyAlignment="1">
      <alignment horizontal="center"/>
    </xf>
    <xf numFmtId="0" fontId="32" fillId="0" borderId="17" xfId="0" applyNumberFormat="1" applyFont="1" applyBorder="1" applyAlignment="1">
      <alignment horizontal="center"/>
    </xf>
    <xf numFmtId="0" fontId="32" fillId="0" borderId="61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4" fontId="32" fillId="0" borderId="61" xfId="0" applyNumberFormat="1" applyFont="1" applyBorder="1" applyAlignment="1">
      <alignment horizontal="center"/>
    </xf>
    <xf numFmtId="14" fontId="32" fillId="0" borderId="13" xfId="0" applyNumberFormat="1" applyFont="1" applyBorder="1" applyAlignment="1">
      <alignment horizontal="center"/>
    </xf>
    <xf numFmtId="14" fontId="32" fillId="0" borderId="17" xfId="0" applyNumberFormat="1" applyFont="1" applyBorder="1" applyAlignment="1">
      <alignment horizontal="center"/>
    </xf>
    <xf numFmtId="14" fontId="32" fillId="0" borderId="10" xfId="0" applyNumberFormat="1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44" fontId="32" fillId="0" borderId="61" xfId="0" applyNumberFormat="1" applyFont="1" applyBorder="1" applyAlignment="1">
      <alignment horizontal="center"/>
    </xf>
    <xf numFmtId="44" fontId="32" fillId="0" borderId="13" xfId="0" applyNumberFormat="1" applyFont="1" applyBorder="1" applyAlignment="1">
      <alignment horizontal="center"/>
    </xf>
    <xf numFmtId="44" fontId="32" fillId="0" borderId="17" xfId="0" applyNumberFormat="1" applyFont="1" applyBorder="1" applyAlignment="1">
      <alignment horizontal="center"/>
    </xf>
    <xf numFmtId="14" fontId="31" fillId="0" borderId="12" xfId="0" applyNumberFormat="1" applyFont="1" applyBorder="1" applyAlignment="1">
      <alignment horizontal="center"/>
    </xf>
    <xf numFmtId="14" fontId="31" fillId="0" borderId="69" xfId="0" applyNumberFormat="1" applyFont="1" applyBorder="1" applyAlignment="1">
      <alignment horizontal="center"/>
    </xf>
    <xf numFmtId="14" fontId="31" fillId="0" borderId="70" xfId="0" applyNumberFormat="1" applyFont="1" applyBorder="1" applyAlignment="1">
      <alignment horizontal="center"/>
    </xf>
    <xf numFmtId="14" fontId="31" fillId="0" borderId="10" xfId="0" applyNumberFormat="1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69" xfId="0" applyFont="1" applyBorder="1" applyAlignment="1">
      <alignment horizontal="center"/>
    </xf>
    <xf numFmtId="0" fontId="32" fillId="0" borderId="70" xfId="0" applyFont="1" applyBorder="1" applyAlignment="1">
      <alignment horizontal="center"/>
    </xf>
    <xf numFmtId="0" fontId="32" fillId="0" borderId="12" xfId="0" applyFont="1" applyBorder="1" applyAlignment="1">
      <alignment horizontal="left"/>
    </xf>
    <xf numFmtId="0" fontId="32" fillId="0" borderId="69" xfId="0" applyFont="1" applyBorder="1" applyAlignment="1">
      <alignment horizontal="left"/>
    </xf>
    <xf numFmtId="0" fontId="32" fillId="0" borderId="70" xfId="0" applyFont="1" applyBorder="1" applyAlignment="1">
      <alignment horizontal="left"/>
    </xf>
    <xf numFmtId="0" fontId="31" fillId="0" borderId="12" xfId="0" applyFont="1" applyBorder="1" applyAlignment="1">
      <alignment horizontal="center"/>
    </xf>
    <xf numFmtId="0" fontId="31" fillId="0" borderId="69" xfId="0" applyFont="1" applyBorder="1" applyAlignment="1">
      <alignment horizontal="center"/>
    </xf>
    <xf numFmtId="0" fontId="31" fillId="0" borderId="70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69" xfId="0" applyFont="1" applyBorder="1" applyAlignment="1">
      <alignment horizontal="center"/>
    </xf>
    <xf numFmtId="0" fontId="38" fillId="0" borderId="70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69" xfId="0" applyFont="1" applyBorder="1" applyAlignment="1">
      <alignment horizontal="center"/>
    </xf>
    <xf numFmtId="0" fontId="39" fillId="0" borderId="70" xfId="0" applyFont="1" applyBorder="1" applyAlignment="1">
      <alignment horizontal="center"/>
    </xf>
    <xf numFmtId="0" fontId="32" fillId="0" borderId="10" xfId="0" applyNumberFormat="1" applyFont="1" applyBorder="1" applyAlignment="1">
      <alignment horizontal="center"/>
    </xf>
    <xf numFmtId="44" fontId="38" fillId="0" borderId="10" xfId="0" applyNumberFormat="1" applyFont="1" applyBorder="1" applyAlignment="1">
      <alignment horizontal="center"/>
    </xf>
    <xf numFmtId="44" fontId="31" fillId="0" borderId="61" xfId="0" applyNumberFormat="1" applyFont="1" applyBorder="1" applyAlignment="1">
      <alignment horizontal="center"/>
    </xf>
    <xf numFmtId="44" fontId="31" fillId="0" borderId="13" xfId="0" applyNumberFormat="1" applyFont="1" applyBorder="1" applyAlignment="1">
      <alignment horizontal="center"/>
    </xf>
    <xf numFmtId="44" fontId="31" fillId="0" borderId="17" xfId="0" applyNumberFormat="1" applyFont="1" applyBorder="1" applyAlignment="1">
      <alignment horizontal="center"/>
    </xf>
    <xf numFmtId="14" fontId="32" fillId="0" borderId="64" xfId="0" applyNumberFormat="1" applyFont="1" applyBorder="1" applyAlignment="1">
      <alignment horizontal="center"/>
    </xf>
    <xf numFmtId="14" fontId="32" fillId="0" borderId="68" xfId="0" applyNumberFormat="1" applyFont="1" applyBorder="1" applyAlignment="1">
      <alignment horizontal="center"/>
    </xf>
    <xf numFmtId="14" fontId="32" fillId="0" borderId="20" xfId="0" applyNumberFormat="1" applyFont="1" applyBorder="1" applyAlignment="1">
      <alignment horizontal="center"/>
    </xf>
    <xf numFmtId="14" fontId="32" fillId="0" borderId="16" xfId="0" applyNumberFormat="1" applyFont="1" applyBorder="1" applyAlignment="1">
      <alignment horizontal="center"/>
    </xf>
    <xf numFmtId="14" fontId="32" fillId="0" borderId="12" xfId="0" applyNumberFormat="1" applyFont="1" applyBorder="1" applyAlignment="1">
      <alignment horizontal="center"/>
    </xf>
    <xf numFmtId="14" fontId="32" fillId="0" borderId="69" xfId="0" applyNumberFormat="1" applyFont="1" applyBorder="1" applyAlignment="1">
      <alignment horizontal="center"/>
    </xf>
    <xf numFmtId="14" fontId="32" fillId="0" borderId="70" xfId="0" applyNumberFormat="1" applyFont="1" applyBorder="1" applyAlignment="1">
      <alignment horizontal="center"/>
    </xf>
    <xf numFmtId="0" fontId="30" fillId="0" borderId="35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48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4" fontId="30" fillId="0" borderId="49" xfId="0" applyNumberFormat="1" applyFont="1" applyBorder="1" applyAlignment="1">
      <alignment horizontal="center" vertical="center"/>
    </xf>
    <xf numFmtId="4" fontId="30" fillId="0" borderId="13" xfId="0" applyNumberFormat="1" applyFont="1" applyBorder="1" applyAlignment="1">
      <alignment horizontal="center" vertical="center"/>
    </xf>
    <xf numFmtId="14" fontId="30" fillId="0" borderId="46" xfId="0" applyNumberFormat="1" applyFont="1" applyFill="1" applyBorder="1" applyAlignment="1">
      <alignment horizontal="center" vertical="center" wrapText="1"/>
    </xf>
    <xf numFmtId="14" fontId="30" fillId="0" borderId="47" xfId="0" applyNumberFormat="1" applyFont="1" applyFill="1" applyBorder="1" applyAlignment="1">
      <alignment horizontal="center" vertical="center" wrapText="1"/>
    </xf>
    <xf numFmtId="0" fontId="30" fillId="0" borderId="46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10" fontId="4" fillId="0" borderId="40" xfId="8" applyNumberFormat="1" applyBorder="1" applyAlignment="1">
      <alignment horizontal="center" vertical="center" wrapText="1"/>
    </xf>
    <xf numFmtId="10" fontId="4" fillId="0" borderId="23" xfId="8" applyNumberFormat="1" applyBorder="1" applyAlignment="1">
      <alignment horizontal="center" vertical="center" wrapText="1"/>
    </xf>
    <xf numFmtId="10" fontId="30" fillId="0" borderId="40" xfId="0" applyNumberFormat="1" applyFont="1" applyBorder="1" applyAlignment="1">
      <alignment horizontal="center" vertical="center" wrapText="1"/>
    </xf>
    <xf numFmtId="10" fontId="30" fillId="0" borderId="23" xfId="0" applyNumberFormat="1" applyFont="1" applyBorder="1" applyAlignment="1">
      <alignment horizontal="center" vertical="center" wrapText="1"/>
    </xf>
    <xf numFmtId="10" fontId="4" fillId="0" borderId="78" xfId="8" applyNumberFormat="1" applyBorder="1" applyAlignment="1">
      <alignment horizontal="center" vertical="center"/>
    </xf>
    <xf numFmtId="10" fontId="4" fillId="0" borderId="23" xfId="8" applyNumberFormat="1" applyBorder="1" applyAlignment="1">
      <alignment horizontal="center" vertical="center"/>
    </xf>
    <xf numFmtId="10" fontId="4" fillId="0" borderId="26" xfId="8" applyNumberFormat="1" applyBorder="1" applyAlignment="1">
      <alignment horizontal="center" vertical="center"/>
    </xf>
    <xf numFmtId="10" fontId="22" fillId="0" borderId="78" xfId="0" applyNumberFormat="1" applyFont="1" applyBorder="1" applyAlignment="1">
      <alignment horizontal="center" vertical="center"/>
    </xf>
    <xf numFmtId="10" fontId="22" fillId="0" borderId="23" xfId="0" applyNumberFormat="1" applyFont="1" applyBorder="1" applyAlignment="1">
      <alignment horizontal="center" vertical="center"/>
    </xf>
    <xf numFmtId="10" fontId="22" fillId="0" borderId="26" xfId="0" applyNumberFormat="1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10" fontId="4" fillId="0" borderId="47" xfId="8" applyNumberFormat="1" applyBorder="1" applyAlignment="1">
      <alignment horizontal="center" vertical="center"/>
    </xf>
    <xf numFmtId="10" fontId="4" fillId="0" borderId="66" xfId="8" applyNumberFormat="1" applyBorder="1" applyAlignment="1">
      <alignment horizontal="center" vertical="center"/>
    </xf>
    <xf numFmtId="10" fontId="30" fillId="0" borderId="23" xfId="0" applyNumberFormat="1" applyFont="1" applyBorder="1" applyAlignment="1"/>
    <xf numFmtId="10" fontId="30" fillId="0" borderId="101" xfId="0" applyNumberFormat="1" applyFont="1" applyBorder="1" applyAlignment="1"/>
    <xf numFmtId="0" fontId="22" fillId="0" borderId="41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10" fontId="4" fillId="0" borderId="14" xfId="8" applyNumberFormat="1" applyBorder="1" applyAlignment="1">
      <alignment horizontal="center" vertical="center"/>
    </xf>
    <xf numFmtId="10" fontId="4" fillId="0" borderId="17" xfId="8" applyNumberFormat="1" applyBorder="1" applyAlignment="1">
      <alignment horizontal="center" vertical="center"/>
    </xf>
    <xf numFmtId="10" fontId="4" fillId="0" borderId="10" xfId="8" applyNumberFormat="1" applyBorder="1" applyAlignment="1">
      <alignment horizontal="center" vertical="center"/>
    </xf>
    <xf numFmtId="10" fontId="4" fillId="0" borderId="61" xfId="8" applyNumberFormat="1" applyBorder="1" applyAlignment="1">
      <alignment horizontal="center" vertical="center"/>
    </xf>
    <xf numFmtId="10" fontId="4" fillId="0" borderId="15" xfId="8" applyNumberFormat="1" applyBorder="1" applyAlignment="1">
      <alignment horizontal="center" vertical="center"/>
    </xf>
    <xf numFmtId="10" fontId="22" fillId="0" borderId="43" xfId="0" applyNumberFormat="1" applyFont="1" applyBorder="1" applyAlignment="1">
      <alignment horizontal="center" vertical="center"/>
    </xf>
    <xf numFmtId="10" fontId="22" fillId="0" borderId="66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10" fontId="22" fillId="0" borderId="63" xfId="0" applyNumberFormat="1" applyFont="1" applyBorder="1" applyAlignment="1">
      <alignment horizontal="center" vertical="center"/>
    </xf>
    <xf numFmtId="10" fontId="22" fillId="0" borderId="44" xfId="0" applyNumberFormat="1" applyFont="1" applyBorder="1" applyAlignment="1">
      <alignment horizontal="center" vertical="center"/>
    </xf>
    <xf numFmtId="0" fontId="35" fillId="3" borderId="36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center"/>
    </xf>
    <xf numFmtId="0" fontId="35" fillId="3" borderId="24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35" xfId="0" applyFont="1" applyFill="1" applyBorder="1" applyAlignment="1">
      <alignment horizontal="center" vertical="center"/>
    </xf>
    <xf numFmtId="0" fontId="35" fillId="3" borderId="22" xfId="0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/>
    </xf>
    <xf numFmtId="0" fontId="29" fillId="3" borderId="21" xfId="4" applyFont="1" applyFill="1" applyBorder="1" applyAlignment="1">
      <alignment horizontal="center" vertical="center" wrapText="1"/>
    </xf>
    <xf numFmtId="0" fontId="29" fillId="3" borderId="0" xfId="4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10" fontId="4" fillId="0" borderId="101" xfId="8" applyNumberFormat="1" applyBorder="1" applyAlignment="1">
      <alignment horizontal="center" vertical="center"/>
    </xf>
    <xf numFmtId="10" fontId="22" fillId="0" borderId="101" xfId="0" applyNumberFormat="1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 wrapText="1"/>
    </xf>
    <xf numFmtId="10" fontId="4" fillId="0" borderId="13" xfId="8" applyNumberFormat="1" applyBorder="1" applyAlignment="1">
      <alignment horizontal="center" vertical="center"/>
    </xf>
    <xf numFmtId="10" fontId="4" fillId="0" borderId="73" xfId="8" applyNumberFormat="1" applyBorder="1" applyAlignment="1">
      <alignment horizontal="center" vertical="center"/>
    </xf>
    <xf numFmtId="10" fontId="22" fillId="0" borderId="47" xfId="0" applyNumberFormat="1" applyFont="1" applyBorder="1" applyAlignment="1">
      <alignment horizontal="center" vertical="center"/>
    </xf>
    <xf numFmtId="10" fontId="22" fillId="0" borderId="72" xfId="0" applyNumberFormat="1" applyFont="1" applyBorder="1" applyAlignment="1">
      <alignment horizontal="center" vertical="center"/>
    </xf>
    <xf numFmtId="10" fontId="22" fillId="0" borderId="79" xfId="0" applyNumberFormat="1" applyFont="1" applyBorder="1" applyAlignment="1">
      <alignment horizontal="center" vertical="center"/>
    </xf>
    <xf numFmtId="10" fontId="22" fillId="0" borderId="8" xfId="0" applyNumberFormat="1" applyFont="1" applyBorder="1" applyAlignment="1">
      <alignment horizontal="center" vertical="center"/>
    </xf>
    <xf numFmtId="10" fontId="22" fillId="0" borderId="25" xfId="0" applyNumberFormat="1" applyFont="1" applyBorder="1" applyAlignment="1">
      <alignment horizontal="center" vertical="center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66675</xdr:colOff>
      <xdr:row>201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201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201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201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201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201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201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201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201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201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1571625</xdr:colOff>
      <xdr:row>1</xdr:row>
      <xdr:rowOff>142875</xdr:rowOff>
    </xdr:from>
    <xdr:to>
      <xdr:col>3</xdr:col>
      <xdr:colOff>2638425</xdr:colOff>
      <xdr:row>4</xdr:row>
      <xdr:rowOff>152400</xdr:rowOff>
    </xdr:to>
    <xdr:pic>
      <xdr:nvPicPr>
        <xdr:cNvPr id="13" name="Imagem 12" descr="G:\Logos - APS\LOGO APS- atualizado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342900"/>
          <a:ext cx="10668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19050</xdr:rowOff>
    </xdr:from>
    <xdr:to>
      <xdr:col>2</xdr:col>
      <xdr:colOff>1104900</xdr:colOff>
      <xdr:row>2</xdr:row>
      <xdr:rowOff>133350</xdr:rowOff>
    </xdr:to>
    <xdr:pic>
      <xdr:nvPicPr>
        <xdr:cNvPr id="4" name="Imagem 3" descr="G:\Logos - APS\LOGO APS- atualizado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9050"/>
          <a:ext cx="86677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07"/>
  <sheetViews>
    <sheetView topLeftCell="A192" zoomScaleNormal="100" workbookViewId="0">
      <selection activeCell="G205" sqref="G205"/>
    </sheetView>
  </sheetViews>
  <sheetFormatPr defaultColWidth="8" defaultRowHeight="15" x14ac:dyDescent="0.2"/>
  <cols>
    <col min="1" max="1" width="17.42578125" style="81" customWidth="1"/>
    <col min="2" max="2" width="26.85546875" style="81" customWidth="1"/>
    <col min="3" max="3" width="25.42578125" style="81" customWidth="1"/>
    <col min="4" max="4" width="51.28515625" style="81" customWidth="1"/>
    <col min="5" max="5" width="45.42578125" style="81" customWidth="1"/>
    <col min="6" max="6" width="26.85546875" style="84" customWidth="1"/>
    <col min="7" max="7" width="22.85546875" style="85" customWidth="1"/>
    <col min="8" max="8" width="17" style="86" customWidth="1"/>
    <col min="9" max="9" width="19.28515625" style="83" customWidth="1"/>
    <col min="10" max="10" width="11.42578125" style="81" customWidth="1"/>
    <col min="11" max="11" width="8" style="81"/>
    <col min="12" max="19" width="8" style="81" customWidth="1"/>
    <col min="20" max="16384" width="8" style="81"/>
  </cols>
  <sheetData>
    <row r="1" spans="1:9" ht="15.75" customHeight="1" x14ac:dyDescent="0.2">
      <c r="A1" s="313" t="s">
        <v>36</v>
      </c>
      <c r="B1" s="313"/>
      <c r="C1" s="314"/>
      <c r="D1" s="314"/>
      <c r="E1" s="314"/>
      <c r="F1" s="314"/>
      <c r="G1" s="314"/>
      <c r="H1" s="314"/>
      <c r="I1" s="314"/>
    </row>
    <row r="2" spans="1:9" ht="15.75" customHeight="1" x14ac:dyDescent="0.2">
      <c r="A2" s="314"/>
      <c r="B2" s="314"/>
      <c r="C2" s="314"/>
      <c r="D2" s="314"/>
      <c r="E2" s="314"/>
      <c r="F2" s="314"/>
      <c r="G2" s="314"/>
      <c r="H2" s="314"/>
      <c r="I2" s="314"/>
    </row>
    <row r="3" spans="1:9" ht="15.75" customHeight="1" x14ac:dyDescent="0.2">
      <c r="A3" s="314"/>
      <c r="B3" s="314"/>
      <c r="C3" s="314"/>
      <c r="D3" s="314"/>
      <c r="E3" s="314"/>
      <c r="F3" s="314"/>
      <c r="G3" s="314"/>
      <c r="H3" s="314"/>
      <c r="I3" s="314"/>
    </row>
    <row r="4" spans="1:9" ht="15.75" customHeight="1" x14ac:dyDescent="0.2">
      <c r="A4" s="314"/>
      <c r="B4" s="314"/>
      <c r="C4" s="314"/>
      <c r="D4" s="314"/>
      <c r="E4" s="314"/>
      <c r="F4" s="314"/>
      <c r="G4" s="314"/>
      <c r="H4" s="314"/>
      <c r="I4" s="314"/>
    </row>
    <row r="5" spans="1:9" ht="43.5" customHeight="1" x14ac:dyDescent="0.2">
      <c r="A5" s="314"/>
      <c r="B5" s="314"/>
      <c r="C5" s="314"/>
      <c r="D5" s="314"/>
      <c r="E5" s="314"/>
      <c r="F5" s="314"/>
      <c r="G5" s="314"/>
      <c r="H5" s="314"/>
      <c r="I5" s="314"/>
    </row>
    <row r="6" spans="1:9" ht="15.75" thickBot="1" x14ac:dyDescent="0.25">
      <c r="A6" s="315"/>
      <c r="B6" s="315"/>
      <c r="C6" s="315"/>
      <c r="D6" s="315"/>
      <c r="E6" s="315"/>
      <c r="F6" s="315"/>
      <c r="G6" s="315"/>
      <c r="H6" s="315"/>
      <c r="I6" s="315"/>
    </row>
    <row r="7" spans="1:9" ht="19.5" customHeight="1" thickBot="1" x14ac:dyDescent="0.25">
      <c r="A7" s="316" t="s">
        <v>20</v>
      </c>
      <c r="B7" s="316"/>
      <c r="C7" s="316"/>
      <c r="D7" s="316"/>
      <c r="E7" s="316"/>
      <c r="F7" s="316"/>
      <c r="G7" s="316"/>
      <c r="H7" s="316"/>
      <c r="I7" s="316"/>
    </row>
    <row r="8" spans="1:9" ht="20.25" customHeight="1" x14ac:dyDescent="0.2">
      <c r="A8" s="317" t="s">
        <v>31</v>
      </c>
      <c r="B8" s="318"/>
      <c r="C8" s="319"/>
      <c r="D8" s="319"/>
      <c r="E8" s="320"/>
      <c r="F8" s="320"/>
      <c r="G8" s="320"/>
      <c r="H8" s="320"/>
      <c r="I8" s="321"/>
    </row>
    <row r="9" spans="1:9" x14ac:dyDescent="0.2">
      <c r="A9" s="308" t="s">
        <v>32</v>
      </c>
      <c r="B9" s="309"/>
      <c r="C9" s="310"/>
      <c r="D9" s="310"/>
      <c r="E9" s="322"/>
      <c r="F9" s="322"/>
      <c r="G9" s="322"/>
      <c r="H9" s="322"/>
      <c r="I9" s="323"/>
    </row>
    <row r="10" spans="1:9" x14ac:dyDescent="0.2">
      <c r="A10" s="308" t="s">
        <v>33</v>
      </c>
      <c r="B10" s="309"/>
      <c r="C10" s="310"/>
      <c r="D10" s="310"/>
      <c r="E10" s="311"/>
      <c r="F10" s="311"/>
      <c r="G10" s="311"/>
      <c r="H10" s="311"/>
      <c r="I10" s="312"/>
    </row>
    <row r="11" spans="1:9" x14ac:dyDescent="0.2">
      <c r="A11" s="308" t="s">
        <v>34</v>
      </c>
      <c r="B11" s="309"/>
      <c r="C11" s="310"/>
      <c r="D11" s="310"/>
      <c r="E11" s="311"/>
      <c r="F11" s="311"/>
      <c r="G11" s="311"/>
      <c r="H11" s="311"/>
      <c r="I11" s="312"/>
    </row>
    <row r="12" spans="1:9" x14ac:dyDescent="0.2">
      <c r="A12" s="308" t="s">
        <v>35</v>
      </c>
      <c r="B12" s="309"/>
      <c r="C12" s="310"/>
      <c r="D12" s="310"/>
      <c r="E12" s="330"/>
      <c r="F12" s="330"/>
      <c r="G12" s="330"/>
      <c r="H12" s="330"/>
      <c r="I12" s="331"/>
    </row>
    <row r="13" spans="1:9" x14ac:dyDescent="0.2">
      <c r="A13" s="113"/>
      <c r="B13" s="87"/>
      <c r="C13" s="87"/>
      <c r="D13" s="87"/>
      <c r="E13" s="88"/>
      <c r="F13" s="88"/>
      <c r="G13" s="88"/>
      <c r="H13" s="88"/>
      <c r="I13" s="114"/>
    </row>
    <row r="14" spans="1:9" ht="15.75" thickBot="1" x14ac:dyDescent="0.25">
      <c r="A14" s="113" t="s">
        <v>170</v>
      </c>
      <c r="B14" s="87"/>
      <c r="C14" s="87"/>
      <c r="D14" s="87"/>
      <c r="E14" s="88"/>
      <c r="F14" s="88"/>
      <c r="G14" s="88"/>
      <c r="H14" s="88"/>
      <c r="I14" s="114"/>
    </row>
    <row r="15" spans="1:9" ht="18.75" customHeight="1" thickBot="1" x14ac:dyDescent="0.25">
      <c r="A15" s="338" t="s">
        <v>28</v>
      </c>
      <c r="B15" s="339"/>
      <c r="C15" s="339"/>
      <c r="D15" s="339"/>
      <c r="E15" s="340"/>
      <c r="F15" s="88"/>
      <c r="G15" s="88"/>
      <c r="H15" s="88"/>
      <c r="I15" s="140"/>
    </row>
    <row r="16" spans="1:9" ht="20.25" customHeight="1" x14ac:dyDescent="0.2">
      <c r="A16" s="332" t="s">
        <v>16</v>
      </c>
      <c r="B16" s="333"/>
      <c r="C16" s="334"/>
      <c r="D16" s="334"/>
      <c r="E16" s="89">
        <v>101105.51</v>
      </c>
      <c r="F16" s="88"/>
      <c r="G16" s="88"/>
      <c r="H16" s="88"/>
      <c r="I16" s="140"/>
    </row>
    <row r="17" spans="1:9" x14ac:dyDescent="0.2">
      <c r="A17" s="327" t="s">
        <v>0</v>
      </c>
      <c r="B17" s="328"/>
      <c r="C17" s="329"/>
      <c r="D17" s="329"/>
      <c r="E17" s="156">
        <v>337547.18</v>
      </c>
      <c r="F17" s="90"/>
      <c r="G17" s="91"/>
      <c r="H17" s="91"/>
      <c r="I17" s="115"/>
    </row>
    <row r="18" spans="1:9" x14ac:dyDescent="0.2">
      <c r="A18" s="327" t="s">
        <v>17</v>
      </c>
      <c r="B18" s="328"/>
      <c r="C18" s="329"/>
      <c r="D18" s="329"/>
      <c r="E18" s="157">
        <v>47005</v>
      </c>
      <c r="F18" s="92"/>
      <c r="G18" s="91"/>
      <c r="H18" s="91"/>
      <c r="I18" s="115"/>
    </row>
    <row r="19" spans="1:9" x14ac:dyDescent="0.2">
      <c r="A19" s="327" t="s">
        <v>1</v>
      </c>
      <c r="B19" s="328"/>
      <c r="C19" s="329"/>
      <c r="D19" s="329"/>
      <c r="E19" s="137" t="s">
        <v>93</v>
      </c>
      <c r="F19" s="93"/>
      <c r="G19" s="91"/>
      <c r="H19" s="91"/>
      <c r="I19" s="115"/>
    </row>
    <row r="20" spans="1:9" x14ac:dyDescent="0.2">
      <c r="A20" s="327" t="s">
        <v>18</v>
      </c>
      <c r="B20" s="328"/>
      <c r="C20" s="329"/>
      <c r="D20" s="329"/>
      <c r="E20" s="156">
        <v>13.66</v>
      </c>
      <c r="F20" s="93"/>
      <c r="G20" s="91"/>
      <c r="H20" s="91"/>
      <c r="I20" s="115"/>
    </row>
    <row r="21" spans="1:9" x14ac:dyDescent="0.2">
      <c r="A21" s="327" t="s">
        <v>2</v>
      </c>
      <c r="B21" s="328"/>
      <c r="C21" s="329"/>
      <c r="D21" s="329"/>
      <c r="E21" s="205">
        <v>50</v>
      </c>
      <c r="F21" s="94"/>
      <c r="G21" s="91"/>
      <c r="H21" s="91"/>
      <c r="I21" s="115"/>
    </row>
    <row r="22" spans="1:9" x14ac:dyDescent="0.2">
      <c r="A22" s="335" t="s">
        <v>15</v>
      </c>
      <c r="B22" s="336"/>
      <c r="C22" s="337"/>
      <c r="D22" s="337"/>
      <c r="E22" s="171">
        <v>485721.35</v>
      </c>
      <c r="F22" s="94"/>
      <c r="G22" s="91"/>
      <c r="H22" s="91"/>
      <c r="I22" s="115"/>
    </row>
    <row r="23" spans="1:9" ht="16.5" customHeight="1" x14ac:dyDescent="0.2">
      <c r="A23" s="335" t="s">
        <v>29</v>
      </c>
      <c r="B23" s="336"/>
      <c r="C23" s="337"/>
      <c r="D23" s="337"/>
      <c r="E23" s="176">
        <v>372049.63</v>
      </c>
      <c r="F23" s="95" t="s">
        <v>19</v>
      </c>
      <c r="G23" s="96" t="s">
        <v>3</v>
      </c>
      <c r="H23" s="97"/>
      <c r="I23" s="116" t="s">
        <v>4</v>
      </c>
    </row>
    <row r="24" spans="1:9" ht="19.5" customHeight="1" thickBot="1" x14ac:dyDescent="0.25">
      <c r="A24" s="324" t="s">
        <v>30</v>
      </c>
      <c r="B24" s="325"/>
      <c r="C24" s="326"/>
      <c r="D24" s="326"/>
      <c r="E24" s="98">
        <v>113671.72</v>
      </c>
      <c r="F24" s="99">
        <v>113671.72</v>
      </c>
      <c r="G24" s="97">
        <v>0</v>
      </c>
      <c r="H24" s="97"/>
      <c r="I24" s="117">
        <f>E24-F24-G24</f>
        <v>0</v>
      </c>
    </row>
    <row r="25" spans="1:9" ht="15.75" thickBot="1" x14ac:dyDescent="0.25">
      <c r="A25" s="343"/>
      <c r="B25" s="344"/>
      <c r="C25" s="345"/>
      <c r="D25" s="346"/>
      <c r="E25" s="346"/>
      <c r="F25" s="346"/>
      <c r="G25" s="346"/>
      <c r="H25" s="346"/>
      <c r="I25" s="347"/>
    </row>
    <row r="26" spans="1:9" ht="15.75" thickBot="1" x14ac:dyDescent="0.25">
      <c r="A26" s="82"/>
      <c r="B26" s="82"/>
      <c r="C26" s="82"/>
      <c r="D26" s="82"/>
      <c r="E26" s="82"/>
      <c r="F26" s="94"/>
      <c r="G26" s="82"/>
      <c r="H26" s="82"/>
      <c r="I26" s="82"/>
    </row>
    <row r="27" spans="1:9" ht="15.75" thickBot="1" x14ac:dyDescent="0.25">
      <c r="A27" s="348" t="s">
        <v>6</v>
      </c>
      <c r="B27" s="349"/>
      <c r="C27" s="350"/>
      <c r="D27" s="350"/>
      <c r="E27" s="351" t="s">
        <v>7</v>
      </c>
      <c r="F27" s="351"/>
      <c r="G27" s="351"/>
      <c r="H27" s="351"/>
      <c r="I27" s="352"/>
    </row>
    <row r="28" spans="1:9" ht="15" customHeight="1" x14ac:dyDescent="0.2">
      <c r="A28" s="353" t="s">
        <v>8</v>
      </c>
      <c r="B28" s="354"/>
      <c r="C28" s="355"/>
      <c r="D28" s="356" t="s">
        <v>9</v>
      </c>
      <c r="E28" s="358" t="s">
        <v>10</v>
      </c>
      <c r="F28" s="359" t="s">
        <v>11</v>
      </c>
      <c r="G28" s="358" t="s">
        <v>27</v>
      </c>
      <c r="H28" s="361" t="s">
        <v>12</v>
      </c>
      <c r="I28" s="341" t="s">
        <v>13</v>
      </c>
    </row>
    <row r="29" spans="1:9" x14ac:dyDescent="0.2">
      <c r="A29" s="220" t="s">
        <v>21</v>
      </c>
      <c r="B29" s="221" t="s">
        <v>89</v>
      </c>
      <c r="C29" s="222" t="s">
        <v>113</v>
      </c>
      <c r="D29" s="357"/>
      <c r="E29" s="356"/>
      <c r="F29" s="360"/>
      <c r="G29" s="356"/>
      <c r="H29" s="362"/>
      <c r="I29" s="342"/>
    </row>
    <row r="30" spans="1:9" x14ac:dyDescent="0.2">
      <c r="A30" s="216">
        <v>44265</v>
      </c>
      <c r="B30" s="215" t="s">
        <v>171</v>
      </c>
      <c r="C30" s="212" t="s">
        <v>114</v>
      </c>
      <c r="D30" s="207" t="s">
        <v>111</v>
      </c>
      <c r="E30" s="166" t="s">
        <v>112</v>
      </c>
      <c r="F30" s="172">
        <v>6768.1</v>
      </c>
      <c r="G30" s="173">
        <v>550583000126863</v>
      </c>
      <c r="H30" s="164">
        <v>44287</v>
      </c>
      <c r="I30" s="165" t="s">
        <v>39</v>
      </c>
    </row>
    <row r="31" spans="1:9" x14ac:dyDescent="0.2">
      <c r="A31" s="216">
        <v>44273</v>
      </c>
      <c r="B31" s="240">
        <v>82</v>
      </c>
      <c r="C31" s="212" t="s">
        <v>172</v>
      </c>
      <c r="D31" s="207" t="s">
        <v>173</v>
      </c>
      <c r="E31" s="166" t="s">
        <v>174</v>
      </c>
      <c r="F31" s="184">
        <v>130</v>
      </c>
      <c r="G31" s="173">
        <v>551819000038183</v>
      </c>
      <c r="H31" s="164">
        <v>44287</v>
      </c>
      <c r="I31" s="165" t="s">
        <v>39</v>
      </c>
    </row>
    <row r="32" spans="1:9" x14ac:dyDescent="0.2">
      <c r="A32" s="206">
        <v>44266</v>
      </c>
      <c r="B32" s="240">
        <v>225</v>
      </c>
      <c r="C32" s="212" t="s">
        <v>175</v>
      </c>
      <c r="D32" s="257" t="s">
        <v>176</v>
      </c>
      <c r="E32" s="166" t="s">
        <v>177</v>
      </c>
      <c r="F32" s="239">
        <v>3910</v>
      </c>
      <c r="G32" s="173">
        <v>554298000016007</v>
      </c>
      <c r="H32" s="164">
        <v>44287</v>
      </c>
      <c r="I32" s="165" t="s">
        <v>39</v>
      </c>
    </row>
    <row r="33" spans="1:9" x14ac:dyDescent="0.2">
      <c r="A33" s="206">
        <v>44287</v>
      </c>
      <c r="B33" s="240">
        <v>26308</v>
      </c>
      <c r="C33" s="212" t="s">
        <v>178</v>
      </c>
      <c r="D33" s="207" t="s">
        <v>122</v>
      </c>
      <c r="E33" s="166" t="s">
        <v>179</v>
      </c>
      <c r="F33" s="239">
        <v>16380.94</v>
      </c>
      <c r="G33" s="266">
        <v>40101</v>
      </c>
      <c r="H33" s="164">
        <v>44287</v>
      </c>
      <c r="I33" s="165" t="s">
        <v>38</v>
      </c>
    </row>
    <row r="34" spans="1:9" x14ac:dyDescent="0.2">
      <c r="A34" s="206">
        <v>44259</v>
      </c>
      <c r="B34" s="240">
        <v>16591</v>
      </c>
      <c r="C34" s="212" t="s">
        <v>180</v>
      </c>
      <c r="D34" s="207" t="s">
        <v>116</v>
      </c>
      <c r="E34" s="166" t="s">
        <v>181</v>
      </c>
      <c r="F34" s="239">
        <v>315.83999999999997</v>
      </c>
      <c r="G34" s="266">
        <v>40102</v>
      </c>
      <c r="H34" s="164">
        <v>44287</v>
      </c>
      <c r="I34" s="165" t="s">
        <v>38</v>
      </c>
    </row>
    <row r="35" spans="1:9" x14ac:dyDescent="0.2">
      <c r="A35" s="206">
        <v>44259</v>
      </c>
      <c r="B35" s="240">
        <v>219873</v>
      </c>
      <c r="C35" s="212" t="s">
        <v>182</v>
      </c>
      <c r="D35" s="207" t="s">
        <v>134</v>
      </c>
      <c r="E35" s="166" t="s">
        <v>183</v>
      </c>
      <c r="F35" s="239">
        <v>3514.44</v>
      </c>
      <c r="G35" s="266">
        <v>40103</v>
      </c>
      <c r="H35" s="164">
        <v>44287</v>
      </c>
      <c r="I35" s="165" t="s">
        <v>38</v>
      </c>
    </row>
    <row r="36" spans="1:9" x14ac:dyDescent="0.2">
      <c r="A36" s="206">
        <v>44259</v>
      </c>
      <c r="B36" s="240">
        <v>2096296</v>
      </c>
      <c r="C36" s="212" t="s">
        <v>184</v>
      </c>
      <c r="D36" s="207" t="s">
        <v>185</v>
      </c>
      <c r="E36" s="166" t="s">
        <v>186</v>
      </c>
      <c r="F36" s="239">
        <v>802.51</v>
      </c>
      <c r="G36" s="266">
        <v>40104</v>
      </c>
      <c r="H36" s="164">
        <v>44287</v>
      </c>
      <c r="I36" s="165" t="s">
        <v>38</v>
      </c>
    </row>
    <row r="37" spans="1:9" x14ac:dyDescent="0.2">
      <c r="A37" s="216">
        <v>44259</v>
      </c>
      <c r="B37" s="224">
        <v>809</v>
      </c>
      <c r="C37" s="224" t="s">
        <v>187</v>
      </c>
      <c r="D37" s="207" t="s">
        <v>188</v>
      </c>
      <c r="E37" s="166" t="s">
        <v>183</v>
      </c>
      <c r="F37" s="187">
        <v>1563.14</v>
      </c>
      <c r="G37" s="266">
        <v>40105</v>
      </c>
      <c r="H37" s="164">
        <v>44287</v>
      </c>
      <c r="I37" s="165" t="s">
        <v>38</v>
      </c>
    </row>
    <row r="38" spans="1:9" x14ac:dyDescent="0.2">
      <c r="A38" s="216">
        <v>44260</v>
      </c>
      <c r="B38" s="224">
        <v>308443</v>
      </c>
      <c r="C38" s="224" t="s">
        <v>189</v>
      </c>
      <c r="D38" s="207" t="s">
        <v>150</v>
      </c>
      <c r="E38" s="166" t="s">
        <v>190</v>
      </c>
      <c r="F38" s="187">
        <v>1647</v>
      </c>
      <c r="G38" s="266">
        <v>40106</v>
      </c>
      <c r="H38" s="164">
        <v>44287</v>
      </c>
      <c r="I38" s="165" t="s">
        <v>38</v>
      </c>
    </row>
    <row r="39" spans="1:9" x14ac:dyDescent="0.2">
      <c r="A39" s="216">
        <v>44263</v>
      </c>
      <c r="B39" s="224">
        <v>308608</v>
      </c>
      <c r="C39" s="224" t="s">
        <v>191</v>
      </c>
      <c r="D39" s="207" t="s">
        <v>150</v>
      </c>
      <c r="E39" s="166" t="s">
        <v>190</v>
      </c>
      <c r="F39" s="187">
        <v>1976.4</v>
      </c>
      <c r="G39" s="266">
        <v>40107</v>
      </c>
      <c r="H39" s="164">
        <v>44287</v>
      </c>
      <c r="I39" s="165" t="s">
        <v>38</v>
      </c>
    </row>
    <row r="40" spans="1:9" x14ac:dyDescent="0.2">
      <c r="A40" s="216">
        <v>44270</v>
      </c>
      <c r="B40" s="224">
        <v>308934</v>
      </c>
      <c r="C40" s="224" t="s">
        <v>192</v>
      </c>
      <c r="D40" s="207" t="s">
        <v>151</v>
      </c>
      <c r="E40" s="225" t="s">
        <v>193</v>
      </c>
      <c r="F40" s="187">
        <v>4994.62</v>
      </c>
      <c r="G40" s="266">
        <v>40108</v>
      </c>
      <c r="H40" s="164">
        <v>44287</v>
      </c>
      <c r="I40" s="165" t="s">
        <v>38</v>
      </c>
    </row>
    <row r="41" spans="1:9" x14ac:dyDescent="0.2">
      <c r="A41" s="216">
        <v>44264</v>
      </c>
      <c r="B41" s="224">
        <v>308674</v>
      </c>
      <c r="C41" s="224" t="s">
        <v>189</v>
      </c>
      <c r="D41" s="207" t="s">
        <v>150</v>
      </c>
      <c r="E41" s="166" t="s">
        <v>190</v>
      </c>
      <c r="F41" s="187">
        <v>439.2</v>
      </c>
      <c r="G41" s="266">
        <v>40109</v>
      </c>
      <c r="H41" s="164">
        <v>44287</v>
      </c>
      <c r="I41" s="165" t="s">
        <v>38</v>
      </c>
    </row>
    <row r="42" spans="1:9" x14ac:dyDescent="0.2">
      <c r="A42" s="216">
        <v>44271</v>
      </c>
      <c r="B42" s="224">
        <v>309231</v>
      </c>
      <c r="C42" s="224" t="s">
        <v>192</v>
      </c>
      <c r="D42" s="207" t="s">
        <v>151</v>
      </c>
      <c r="E42" s="166" t="s">
        <v>194</v>
      </c>
      <c r="F42" s="187">
        <v>2393.8200000000002</v>
      </c>
      <c r="G42" s="266">
        <v>40110</v>
      </c>
      <c r="H42" s="164">
        <v>44287</v>
      </c>
      <c r="I42" s="165" t="s">
        <v>38</v>
      </c>
    </row>
    <row r="43" spans="1:9" x14ac:dyDescent="0.2">
      <c r="A43" s="216">
        <v>44277</v>
      </c>
      <c r="B43" s="224">
        <v>2131</v>
      </c>
      <c r="C43" s="224" t="s">
        <v>195</v>
      </c>
      <c r="D43" s="207" t="s">
        <v>119</v>
      </c>
      <c r="E43" s="166" t="s">
        <v>196</v>
      </c>
      <c r="F43" s="187">
        <v>876</v>
      </c>
      <c r="G43" s="266">
        <v>40111</v>
      </c>
      <c r="H43" s="164">
        <v>44287</v>
      </c>
      <c r="I43" s="165" t="s">
        <v>38</v>
      </c>
    </row>
    <row r="44" spans="1:9" x14ac:dyDescent="0.2">
      <c r="A44" s="216">
        <v>44285</v>
      </c>
      <c r="B44" s="224">
        <v>8193</v>
      </c>
      <c r="C44" s="224" t="s">
        <v>197</v>
      </c>
      <c r="D44" s="207" t="s">
        <v>198</v>
      </c>
      <c r="E44" s="166" t="s">
        <v>83</v>
      </c>
      <c r="F44" s="187">
        <v>2601.92</v>
      </c>
      <c r="G44" s="266">
        <v>40112</v>
      </c>
      <c r="H44" s="164">
        <v>44287</v>
      </c>
      <c r="I44" s="165" t="s">
        <v>38</v>
      </c>
    </row>
    <row r="45" spans="1:9" x14ac:dyDescent="0.2">
      <c r="A45" s="216">
        <v>44272</v>
      </c>
      <c r="B45" s="224">
        <v>309308</v>
      </c>
      <c r="C45" s="224">
        <v>8373644000137</v>
      </c>
      <c r="D45" s="207" t="s">
        <v>151</v>
      </c>
      <c r="E45" s="166" t="s">
        <v>155</v>
      </c>
      <c r="F45" s="187">
        <v>2118.09</v>
      </c>
      <c r="G45" s="266">
        <v>40113</v>
      </c>
      <c r="H45" s="164">
        <v>44287</v>
      </c>
      <c r="I45" s="165" t="s">
        <v>38</v>
      </c>
    </row>
    <row r="46" spans="1:9" x14ac:dyDescent="0.2">
      <c r="A46" s="216">
        <v>44256</v>
      </c>
      <c r="B46" s="224">
        <v>0</v>
      </c>
      <c r="C46" s="224">
        <v>0</v>
      </c>
      <c r="D46" s="207" t="s">
        <v>199</v>
      </c>
      <c r="E46" s="166" t="s">
        <v>56</v>
      </c>
      <c r="F46" s="187">
        <v>1466.8</v>
      </c>
      <c r="G46" s="173">
        <v>550718000101524</v>
      </c>
      <c r="H46" s="164">
        <v>44291</v>
      </c>
      <c r="I46" s="165" t="s">
        <v>39</v>
      </c>
    </row>
    <row r="47" spans="1:9" x14ac:dyDescent="0.2">
      <c r="A47" s="216">
        <v>44256</v>
      </c>
      <c r="B47" s="226">
        <v>0</v>
      </c>
      <c r="C47" s="210">
        <v>0</v>
      </c>
      <c r="D47" s="207" t="s">
        <v>103</v>
      </c>
      <c r="E47" s="166" t="s">
        <v>56</v>
      </c>
      <c r="F47" s="185">
        <v>1196</v>
      </c>
      <c r="G47" s="173">
        <v>551530000092465</v>
      </c>
      <c r="H47" s="164">
        <v>44291</v>
      </c>
      <c r="I47" s="165" t="s">
        <v>39</v>
      </c>
    </row>
    <row r="48" spans="1:9" x14ac:dyDescent="0.2">
      <c r="A48" s="216">
        <v>44256</v>
      </c>
      <c r="B48" s="226">
        <v>0</v>
      </c>
      <c r="C48" s="210">
        <v>0</v>
      </c>
      <c r="D48" s="207" t="s">
        <v>200</v>
      </c>
      <c r="E48" s="166" t="s">
        <v>56</v>
      </c>
      <c r="F48" s="256">
        <v>544</v>
      </c>
      <c r="G48" s="173">
        <v>551530000093613</v>
      </c>
      <c r="H48" s="164">
        <v>44291</v>
      </c>
      <c r="I48" s="165" t="s">
        <v>39</v>
      </c>
    </row>
    <row r="49" spans="1:9" x14ac:dyDescent="0.2">
      <c r="A49" s="216">
        <v>44256</v>
      </c>
      <c r="B49" s="226">
        <v>0</v>
      </c>
      <c r="C49" s="210">
        <v>0</v>
      </c>
      <c r="D49" s="207" t="s">
        <v>201</v>
      </c>
      <c r="E49" s="166" t="s">
        <v>56</v>
      </c>
      <c r="F49" s="256">
        <v>378</v>
      </c>
      <c r="G49" s="173">
        <v>551530000093633</v>
      </c>
      <c r="H49" s="164">
        <v>44291</v>
      </c>
      <c r="I49" s="165" t="s">
        <v>39</v>
      </c>
    </row>
    <row r="50" spans="1:9" x14ac:dyDescent="0.2">
      <c r="A50" s="216">
        <v>44256</v>
      </c>
      <c r="B50" s="226">
        <v>0</v>
      </c>
      <c r="C50" s="210">
        <v>0</v>
      </c>
      <c r="D50" s="207" t="s">
        <v>40</v>
      </c>
      <c r="E50" s="166" t="s">
        <v>56</v>
      </c>
      <c r="F50" s="186">
        <v>1171</v>
      </c>
      <c r="G50" s="173">
        <v>551819000050233</v>
      </c>
      <c r="H50" s="164">
        <v>44291</v>
      </c>
      <c r="I50" s="165" t="s">
        <v>39</v>
      </c>
    </row>
    <row r="51" spans="1:9" x14ac:dyDescent="0.2">
      <c r="A51" s="216">
        <v>44256</v>
      </c>
      <c r="B51" s="226">
        <v>0</v>
      </c>
      <c r="C51" s="210">
        <v>0</v>
      </c>
      <c r="D51" s="207" t="s">
        <v>130</v>
      </c>
      <c r="E51" s="166" t="s">
        <v>56</v>
      </c>
      <c r="F51" s="223">
        <v>1334</v>
      </c>
      <c r="G51" s="173">
        <v>551819000050575</v>
      </c>
      <c r="H51" s="164">
        <v>44291</v>
      </c>
      <c r="I51" s="165" t="s">
        <v>39</v>
      </c>
    </row>
    <row r="52" spans="1:9" x14ac:dyDescent="0.2">
      <c r="A52" s="217">
        <v>44256</v>
      </c>
      <c r="B52" s="227">
        <v>0</v>
      </c>
      <c r="C52" s="211">
        <v>0</v>
      </c>
      <c r="D52" s="208" t="s">
        <v>69</v>
      </c>
      <c r="E52" s="100" t="s">
        <v>56</v>
      </c>
      <c r="F52" s="101">
        <v>1268.5</v>
      </c>
      <c r="G52" s="118">
        <v>551819000057117</v>
      </c>
      <c r="H52" s="102">
        <v>44291</v>
      </c>
      <c r="I52" s="103" t="s">
        <v>39</v>
      </c>
    </row>
    <row r="53" spans="1:9" x14ac:dyDescent="0.2">
      <c r="A53" s="217">
        <v>44256</v>
      </c>
      <c r="B53" s="227">
        <v>0</v>
      </c>
      <c r="C53" s="211">
        <v>0</v>
      </c>
      <c r="D53" s="208" t="s">
        <v>70</v>
      </c>
      <c r="E53" s="100" t="s">
        <v>56</v>
      </c>
      <c r="F53" s="101">
        <v>1296</v>
      </c>
      <c r="G53" s="118">
        <v>551819000058671</v>
      </c>
      <c r="H53" s="102">
        <v>44291</v>
      </c>
      <c r="I53" s="103" t="s">
        <v>39</v>
      </c>
    </row>
    <row r="54" spans="1:9" x14ac:dyDescent="0.2">
      <c r="A54" s="217">
        <v>44256</v>
      </c>
      <c r="B54" s="227">
        <v>0</v>
      </c>
      <c r="C54" s="211">
        <v>0</v>
      </c>
      <c r="D54" s="208" t="s">
        <v>152</v>
      </c>
      <c r="E54" s="100" t="s">
        <v>56</v>
      </c>
      <c r="F54" s="101">
        <v>1284</v>
      </c>
      <c r="G54" s="118">
        <v>552180000064278</v>
      </c>
      <c r="H54" s="102">
        <v>44291</v>
      </c>
      <c r="I54" s="103" t="s">
        <v>39</v>
      </c>
    </row>
    <row r="55" spans="1:9" x14ac:dyDescent="0.2">
      <c r="A55" s="217">
        <v>44256</v>
      </c>
      <c r="B55" s="227">
        <v>0</v>
      </c>
      <c r="C55" s="211">
        <v>0</v>
      </c>
      <c r="D55" s="208" t="s">
        <v>96</v>
      </c>
      <c r="E55" s="100" t="s">
        <v>56</v>
      </c>
      <c r="F55" s="101">
        <v>2061.8000000000002</v>
      </c>
      <c r="G55" s="118">
        <v>552445000020843</v>
      </c>
      <c r="H55" s="102">
        <v>44291</v>
      </c>
      <c r="I55" s="103" t="s">
        <v>39</v>
      </c>
    </row>
    <row r="56" spans="1:9" x14ac:dyDescent="0.2">
      <c r="A56" s="217">
        <v>44256</v>
      </c>
      <c r="B56" s="227">
        <v>0</v>
      </c>
      <c r="C56" s="211">
        <v>0</v>
      </c>
      <c r="D56" s="208" t="s">
        <v>101</v>
      </c>
      <c r="E56" s="100" t="s">
        <v>56</v>
      </c>
      <c r="F56" s="101">
        <v>1232</v>
      </c>
      <c r="G56" s="118">
        <v>553011000064316</v>
      </c>
      <c r="H56" s="102">
        <v>44291</v>
      </c>
      <c r="I56" s="103" t="s">
        <v>39</v>
      </c>
    </row>
    <row r="57" spans="1:9" x14ac:dyDescent="0.2">
      <c r="A57" s="217">
        <v>44256</v>
      </c>
      <c r="B57" s="227">
        <v>0</v>
      </c>
      <c r="C57" s="211">
        <v>0</v>
      </c>
      <c r="D57" s="208" t="s">
        <v>73</v>
      </c>
      <c r="E57" s="100" t="s">
        <v>56</v>
      </c>
      <c r="F57" s="101">
        <v>1245</v>
      </c>
      <c r="G57" s="118">
        <v>553107000034283</v>
      </c>
      <c r="H57" s="102">
        <v>44291</v>
      </c>
      <c r="I57" s="103" t="s">
        <v>39</v>
      </c>
    </row>
    <row r="58" spans="1:9" x14ac:dyDescent="0.2">
      <c r="A58" s="217">
        <v>44256</v>
      </c>
      <c r="B58" s="227">
        <v>0</v>
      </c>
      <c r="C58" s="211">
        <v>0</v>
      </c>
      <c r="D58" s="208" t="s">
        <v>41</v>
      </c>
      <c r="E58" s="100" t="s">
        <v>56</v>
      </c>
      <c r="F58" s="101">
        <v>1245</v>
      </c>
      <c r="G58" s="118">
        <v>553386000018197</v>
      </c>
      <c r="H58" s="102">
        <v>44291</v>
      </c>
      <c r="I58" s="103" t="s">
        <v>39</v>
      </c>
    </row>
    <row r="59" spans="1:9" x14ac:dyDescent="0.2">
      <c r="A59" s="218">
        <v>44256</v>
      </c>
      <c r="B59" s="227">
        <v>0</v>
      </c>
      <c r="C59" s="211">
        <v>0</v>
      </c>
      <c r="D59" s="208" t="s">
        <v>58</v>
      </c>
      <c r="E59" s="100" t="s">
        <v>56</v>
      </c>
      <c r="F59" s="101">
        <v>4145</v>
      </c>
      <c r="G59" s="118">
        <v>553558000017763</v>
      </c>
      <c r="H59" s="102">
        <v>44291</v>
      </c>
      <c r="I59" s="103" t="s">
        <v>39</v>
      </c>
    </row>
    <row r="60" spans="1:9" x14ac:dyDescent="0.2">
      <c r="A60" s="217">
        <v>44256</v>
      </c>
      <c r="B60" s="227">
        <v>0</v>
      </c>
      <c r="C60" s="211">
        <v>0</v>
      </c>
      <c r="D60" s="208" t="s">
        <v>42</v>
      </c>
      <c r="E60" s="100" t="s">
        <v>56</v>
      </c>
      <c r="F60" s="101">
        <v>1004</v>
      </c>
      <c r="G60" s="118">
        <v>553558000025545</v>
      </c>
      <c r="H60" s="102">
        <v>44291</v>
      </c>
      <c r="I60" s="103" t="s">
        <v>39</v>
      </c>
    </row>
    <row r="61" spans="1:9" x14ac:dyDescent="0.2">
      <c r="A61" s="217">
        <v>44256</v>
      </c>
      <c r="B61" s="227">
        <v>0</v>
      </c>
      <c r="C61" s="211">
        <v>0</v>
      </c>
      <c r="D61" s="209" t="s">
        <v>50</v>
      </c>
      <c r="E61" s="142" t="s">
        <v>56</v>
      </c>
      <c r="F61" s="104">
        <v>1399</v>
      </c>
      <c r="G61" s="119">
        <v>553558000025675</v>
      </c>
      <c r="H61" s="102">
        <v>44291</v>
      </c>
      <c r="I61" s="105" t="s">
        <v>39</v>
      </c>
    </row>
    <row r="62" spans="1:9" x14ac:dyDescent="0.2">
      <c r="A62" s="217">
        <v>44256</v>
      </c>
      <c r="B62" s="227">
        <v>0</v>
      </c>
      <c r="C62" s="211">
        <v>0</v>
      </c>
      <c r="D62" s="208" t="s">
        <v>57</v>
      </c>
      <c r="E62" s="127" t="s">
        <v>56</v>
      </c>
      <c r="F62" s="183">
        <v>1642</v>
      </c>
      <c r="G62" s="118">
        <v>553558000025738</v>
      </c>
      <c r="H62" s="102">
        <v>44291</v>
      </c>
      <c r="I62" s="103" t="s">
        <v>39</v>
      </c>
    </row>
    <row r="63" spans="1:9" x14ac:dyDescent="0.2">
      <c r="A63" s="217">
        <v>44256</v>
      </c>
      <c r="B63" s="227">
        <v>0</v>
      </c>
      <c r="C63" s="211">
        <v>0</v>
      </c>
      <c r="D63" s="208" t="s">
        <v>65</v>
      </c>
      <c r="E63" s="127" t="s">
        <v>56</v>
      </c>
      <c r="F63" s="101">
        <v>2007</v>
      </c>
      <c r="G63" s="118">
        <v>556761000046197</v>
      </c>
      <c r="H63" s="102">
        <v>44291</v>
      </c>
      <c r="I63" s="103" t="s">
        <v>39</v>
      </c>
    </row>
    <row r="64" spans="1:9" x14ac:dyDescent="0.2">
      <c r="A64" s="217">
        <v>44256</v>
      </c>
      <c r="B64" s="227">
        <v>0</v>
      </c>
      <c r="C64" s="211">
        <v>0</v>
      </c>
      <c r="D64" s="208" t="s">
        <v>202</v>
      </c>
      <c r="E64" s="127" t="s">
        <v>56</v>
      </c>
      <c r="F64" s="101">
        <v>624</v>
      </c>
      <c r="G64" s="118">
        <v>556814000029218</v>
      </c>
      <c r="H64" s="102">
        <v>44291</v>
      </c>
      <c r="I64" s="103" t="s">
        <v>39</v>
      </c>
    </row>
    <row r="65" spans="1:9" x14ac:dyDescent="0.2">
      <c r="A65" s="217">
        <v>44256</v>
      </c>
      <c r="B65" s="227">
        <v>0</v>
      </c>
      <c r="C65" s="211">
        <v>0</v>
      </c>
      <c r="D65" s="208" t="s">
        <v>72</v>
      </c>
      <c r="E65" s="127" t="s">
        <v>56</v>
      </c>
      <c r="F65" s="101">
        <v>1626</v>
      </c>
      <c r="G65" s="118">
        <v>556938000026456</v>
      </c>
      <c r="H65" s="102">
        <v>44291</v>
      </c>
      <c r="I65" s="103" t="s">
        <v>39</v>
      </c>
    </row>
    <row r="66" spans="1:9" x14ac:dyDescent="0.2">
      <c r="A66" s="217">
        <v>44287</v>
      </c>
      <c r="B66" s="227">
        <v>36</v>
      </c>
      <c r="C66" s="211" t="s">
        <v>285</v>
      </c>
      <c r="D66" s="208" t="s">
        <v>104</v>
      </c>
      <c r="E66" s="127" t="s">
        <v>203</v>
      </c>
      <c r="F66" s="101">
        <v>3787.87</v>
      </c>
      <c r="G66" s="118">
        <v>5570210000345330</v>
      </c>
      <c r="H66" s="102">
        <v>44291</v>
      </c>
      <c r="I66" s="103" t="s">
        <v>39</v>
      </c>
    </row>
    <row r="67" spans="1:9" x14ac:dyDescent="0.2">
      <c r="A67" s="217">
        <v>44256</v>
      </c>
      <c r="B67" s="227">
        <v>0</v>
      </c>
      <c r="C67" s="211">
        <v>0</v>
      </c>
      <c r="D67" s="208" t="s">
        <v>43</v>
      </c>
      <c r="E67" s="100" t="s">
        <v>56</v>
      </c>
      <c r="F67" s="101">
        <v>1244</v>
      </c>
      <c r="G67" s="118">
        <v>557039000010124</v>
      </c>
      <c r="H67" s="102">
        <v>44291</v>
      </c>
      <c r="I67" s="103" t="s">
        <v>39</v>
      </c>
    </row>
    <row r="68" spans="1:9" x14ac:dyDescent="0.2">
      <c r="A68" s="217">
        <v>44256</v>
      </c>
      <c r="B68" s="241">
        <v>150</v>
      </c>
      <c r="C68" s="229" t="s">
        <v>347</v>
      </c>
      <c r="D68" s="208" t="s">
        <v>131</v>
      </c>
      <c r="E68" s="100" t="s">
        <v>71</v>
      </c>
      <c r="F68" s="183">
        <v>3326.57</v>
      </c>
      <c r="G68" s="265">
        <v>40501</v>
      </c>
      <c r="H68" s="102">
        <v>44291</v>
      </c>
      <c r="I68" s="103" t="s">
        <v>44</v>
      </c>
    </row>
    <row r="69" spans="1:9" x14ac:dyDescent="0.2">
      <c r="A69" s="217">
        <v>44256</v>
      </c>
      <c r="B69" s="228">
        <v>561</v>
      </c>
      <c r="C69" s="229" t="s">
        <v>229</v>
      </c>
      <c r="D69" s="208" t="s">
        <v>131</v>
      </c>
      <c r="E69" s="100" t="s">
        <v>348</v>
      </c>
      <c r="F69" s="183">
        <v>812.93</v>
      </c>
      <c r="G69" s="265">
        <v>40502</v>
      </c>
      <c r="H69" s="102">
        <v>44291</v>
      </c>
      <c r="I69" s="103" t="s">
        <v>44</v>
      </c>
    </row>
    <row r="70" spans="1:9" x14ac:dyDescent="0.2">
      <c r="A70" s="217">
        <v>44256</v>
      </c>
      <c r="B70" s="228">
        <v>561</v>
      </c>
      <c r="C70" s="229" t="s">
        <v>229</v>
      </c>
      <c r="D70" s="254" t="s">
        <v>131</v>
      </c>
      <c r="E70" s="208" t="s">
        <v>349</v>
      </c>
      <c r="F70" s="183">
        <v>326.55</v>
      </c>
      <c r="G70" s="265">
        <v>40503</v>
      </c>
      <c r="H70" s="102">
        <v>44291</v>
      </c>
      <c r="I70" s="103" t="s">
        <v>44</v>
      </c>
    </row>
    <row r="71" spans="1:9" x14ac:dyDescent="0.2">
      <c r="A71" s="217">
        <v>44256</v>
      </c>
      <c r="B71" s="228">
        <v>8301</v>
      </c>
      <c r="C71" s="229" t="s">
        <v>229</v>
      </c>
      <c r="D71" s="242" t="s">
        <v>131</v>
      </c>
      <c r="E71" s="208" t="s">
        <v>350</v>
      </c>
      <c r="F71" s="183">
        <v>463.69</v>
      </c>
      <c r="G71" s="265">
        <v>40504</v>
      </c>
      <c r="H71" s="102">
        <v>44291</v>
      </c>
      <c r="I71" s="103" t="s">
        <v>44</v>
      </c>
    </row>
    <row r="72" spans="1:9" x14ac:dyDescent="0.2">
      <c r="A72" s="217">
        <v>44256</v>
      </c>
      <c r="B72" s="228">
        <v>2100</v>
      </c>
      <c r="C72" s="229" t="s">
        <v>229</v>
      </c>
      <c r="D72" s="253" t="s">
        <v>131</v>
      </c>
      <c r="E72" s="208" t="s">
        <v>117</v>
      </c>
      <c r="F72" s="183">
        <v>15630.98</v>
      </c>
      <c r="G72" s="265">
        <v>40505</v>
      </c>
      <c r="H72" s="102">
        <v>44291</v>
      </c>
      <c r="I72" s="103" t="s">
        <v>44</v>
      </c>
    </row>
    <row r="73" spans="1:9" x14ac:dyDescent="0.2">
      <c r="A73" s="217">
        <v>44274</v>
      </c>
      <c r="B73" s="228" t="s">
        <v>204</v>
      </c>
      <c r="C73" s="229" t="s">
        <v>205</v>
      </c>
      <c r="D73" s="242" t="s">
        <v>206</v>
      </c>
      <c r="E73" s="258" t="s">
        <v>207</v>
      </c>
      <c r="F73" s="183">
        <v>221.98</v>
      </c>
      <c r="G73" s="265">
        <v>11015</v>
      </c>
      <c r="H73" s="102">
        <v>44292</v>
      </c>
      <c r="I73" s="103" t="s">
        <v>37</v>
      </c>
    </row>
    <row r="74" spans="1:9" x14ac:dyDescent="0.2">
      <c r="A74" s="217">
        <v>44277</v>
      </c>
      <c r="B74" s="228" t="s">
        <v>208</v>
      </c>
      <c r="C74" s="229" t="s">
        <v>114</v>
      </c>
      <c r="D74" s="242" t="s">
        <v>111</v>
      </c>
      <c r="E74" s="208" t="s">
        <v>112</v>
      </c>
      <c r="F74" s="183">
        <v>6293.7</v>
      </c>
      <c r="G74" s="118">
        <v>550583000126863</v>
      </c>
      <c r="H74" s="102">
        <v>44294</v>
      </c>
      <c r="I74" s="103" t="s">
        <v>39</v>
      </c>
    </row>
    <row r="75" spans="1:9" x14ac:dyDescent="0.2">
      <c r="A75" s="217">
        <v>44256</v>
      </c>
      <c r="B75" s="228">
        <v>6</v>
      </c>
      <c r="C75" s="229" t="s">
        <v>351</v>
      </c>
      <c r="D75" s="255" t="s">
        <v>209</v>
      </c>
      <c r="E75" s="208" t="s">
        <v>66</v>
      </c>
      <c r="F75" s="183">
        <v>320</v>
      </c>
      <c r="G75" s="118">
        <v>551530000048789</v>
      </c>
      <c r="H75" s="102">
        <v>44294</v>
      </c>
      <c r="I75" s="103" t="s">
        <v>39</v>
      </c>
    </row>
    <row r="76" spans="1:9" x14ac:dyDescent="0.2">
      <c r="A76" s="217">
        <v>44256</v>
      </c>
      <c r="B76" s="228">
        <v>5</v>
      </c>
      <c r="C76" s="229" t="s">
        <v>352</v>
      </c>
      <c r="D76" s="242" t="s">
        <v>210</v>
      </c>
      <c r="E76" s="208" t="s">
        <v>66</v>
      </c>
      <c r="F76" s="183">
        <v>320</v>
      </c>
      <c r="G76" s="118">
        <v>551819510055703</v>
      </c>
      <c r="H76" s="102">
        <v>44294</v>
      </c>
      <c r="I76" s="103" t="s">
        <v>39</v>
      </c>
    </row>
    <row r="77" spans="1:9" x14ac:dyDescent="0.2">
      <c r="A77" s="217">
        <v>44256</v>
      </c>
      <c r="B77" s="228">
        <v>4</v>
      </c>
      <c r="C77" s="229" t="s">
        <v>353</v>
      </c>
      <c r="D77" s="242" t="s">
        <v>211</v>
      </c>
      <c r="E77" s="208" t="s">
        <v>66</v>
      </c>
      <c r="F77" s="183">
        <v>600</v>
      </c>
      <c r="G77" s="118">
        <v>553558510018517</v>
      </c>
      <c r="H77" s="102">
        <v>44294</v>
      </c>
      <c r="I77" s="103" t="s">
        <v>39</v>
      </c>
    </row>
    <row r="78" spans="1:9" x14ac:dyDescent="0.2">
      <c r="A78" s="217">
        <v>44273</v>
      </c>
      <c r="B78" s="228" t="s">
        <v>212</v>
      </c>
      <c r="C78" s="229" t="s">
        <v>213</v>
      </c>
      <c r="D78" s="253" t="s">
        <v>176</v>
      </c>
      <c r="E78" s="208" t="s">
        <v>177</v>
      </c>
      <c r="F78" s="183">
        <v>3910</v>
      </c>
      <c r="G78" s="118">
        <v>554298000016007</v>
      </c>
      <c r="H78" s="102">
        <v>44294</v>
      </c>
      <c r="I78" s="103" t="s">
        <v>39</v>
      </c>
    </row>
    <row r="79" spans="1:9" x14ac:dyDescent="0.2">
      <c r="A79" s="217">
        <v>44273</v>
      </c>
      <c r="B79" s="228">
        <v>233251</v>
      </c>
      <c r="C79" s="229" t="s">
        <v>214</v>
      </c>
      <c r="D79" s="255" t="s">
        <v>163</v>
      </c>
      <c r="E79" s="208" t="s">
        <v>158</v>
      </c>
      <c r="F79" s="183">
        <v>387</v>
      </c>
      <c r="G79" s="265">
        <v>40801</v>
      </c>
      <c r="H79" s="102">
        <v>44294</v>
      </c>
      <c r="I79" s="103" t="s">
        <v>38</v>
      </c>
    </row>
    <row r="80" spans="1:9" x14ac:dyDescent="0.2">
      <c r="A80" s="217">
        <v>44266</v>
      </c>
      <c r="B80" s="228">
        <v>259087</v>
      </c>
      <c r="C80" s="229" t="s">
        <v>215</v>
      </c>
      <c r="D80" s="252" t="s">
        <v>216</v>
      </c>
      <c r="E80" s="208" t="s">
        <v>217</v>
      </c>
      <c r="F80" s="183">
        <v>228.22</v>
      </c>
      <c r="G80" s="265">
        <v>40802</v>
      </c>
      <c r="H80" s="102">
        <v>44294</v>
      </c>
      <c r="I80" s="103" t="s">
        <v>38</v>
      </c>
    </row>
    <row r="81" spans="1:9" x14ac:dyDescent="0.2">
      <c r="A81" s="217">
        <v>44267</v>
      </c>
      <c r="B81" s="228">
        <v>309054</v>
      </c>
      <c r="C81" s="229" t="s">
        <v>189</v>
      </c>
      <c r="D81" s="242" t="s">
        <v>150</v>
      </c>
      <c r="E81" s="208" t="s">
        <v>115</v>
      </c>
      <c r="F81" s="183">
        <v>726.32</v>
      </c>
      <c r="G81" s="265">
        <v>40803</v>
      </c>
      <c r="H81" s="102">
        <v>44294</v>
      </c>
      <c r="I81" s="103" t="s">
        <v>38</v>
      </c>
    </row>
    <row r="82" spans="1:9" x14ac:dyDescent="0.2">
      <c r="A82" s="217">
        <v>44273</v>
      </c>
      <c r="B82" s="228">
        <v>309536</v>
      </c>
      <c r="C82" s="229" t="s">
        <v>192</v>
      </c>
      <c r="D82" s="242" t="s">
        <v>151</v>
      </c>
      <c r="E82" s="208" t="s">
        <v>118</v>
      </c>
      <c r="F82" s="183">
        <v>1998.4</v>
      </c>
      <c r="G82" s="265">
        <v>40804</v>
      </c>
      <c r="H82" s="102">
        <v>44294</v>
      </c>
      <c r="I82" s="103" t="s">
        <v>38</v>
      </c>
    </row>
    <row r="83" spans="1:9" x14ac:dyDescent="0.2">
      <c r="A83" s="217">
        <v>44280</v>
      </c>
      <c r="B83" s="228">
        <v>2170</v>
      </c>
      <c r="C83" s="229" t="s">
        <v>218</v>
      </c>
      <c r="D83" s="242" t="s">
        <v>119</v>
      </c>
      <c r="E83" s="208" t="s">
        <v>219</v>
      </c>
      <c r="F83" s="183">
        <v>1613.57</v>
      </c>
      <c r="G83" s="265">
        <v>40805</v>
      </c>
      <c r="H83" s="102">
        <v>44294</v>
      </c>
      <c r="I83" s="103" t="s">
        <v>38</v>
      </c>
    </row>
    <row r="84" spans="1:9" x14ac:dyDescent="0.2">
      <c r="A84" s="217">
        <v>44279</v>
      </c>
      <c r="B84" s="228">
        <v>2155</v>
      </c>
      <c r="C84" s="229" t="s">
        <v>218</v>
      </c>
      <c r="D84" s="242" t="s">
        <v>119</v>
      </c>
      <c r="E84" s="208" t="s">
        <v>196</v>
      </c>
      <c r="F84" s="183">
        <v>3175.5</v>
      </c>
      <c r="G84" s="265">
        <v>40806</v>
      </c>
      <c r="H84" s="102">
        <v>44294</v>
      </c>
      <c r="I84" s="103" t="s">
        <v>38</v>
      </c>
    </row>
    <row r="85" spans="1:9" x14ac:dyDescent="0.2">
      <c r="A85" s="217">
        <v>44267</v>
      </c>
      <c r="B85" s="228">
        <v>309021</v>
      </c>
      <c r="C85" s="229" t="s">
        <v>189</v>
      </c>
      <c r="D85" s="242" t="s">
        <v>150</v>
      </c>
      <c r="E85" s="208" t="s">
        <v>190</v>
      </c>
      <c r="F85" s="183">
        <v>439.2</v>
      </c>
      <c r="G85" s="265">
        <v>40807</v>
      </c>
      <c r="H85" s="102">
        <v>44294</v>
      </c>
      <c r="I85" s="103" t="s">
        <v>38</v>
      </c>
    </row>
    <row r="86" spans="1:9" x14ac:dyDescent="0.2">
      <c r="A86" s="217">
        <v>44267</v>
      </c>
      <c r="B86" s="228">
        <v>17019</v>
      </c>
      <c r="C86" s="229" t="s">
        <v>180</v>
      </c>
      <c r="D86" s="242" t="s">
        <v>116</v>
      </c>
      <c r="E86" s="208" t="s">
        <v>126</v>
      </c>
      <c r="F86" s="183">
        <v>483.56</v>
      </c>
      <c r="G86" s="265">
        <v>40808</v>
      </c>
      <c r="H86" s="102">
        <v>44294</v>
      </c>
      <c r="I86" s="103" t="s">
        <v>38</v>
      </c>
    </row>
    <row r="87" spans="1:9" x14ac:dyDescent="0.2">
      <c r="A87" s="217">
        <v>44274</v>
      </c>
      <c r="B87" s="228">
        <v>309725</v>
      </c>
      <c r="C87" s="229" t="s">
        <v>192</v>
      </c>
      <c r="D87" s="255" t="s">
        <v>151</v>
      </c>
      <c r="E87" s="259" t="s">
        <v>220</v>
      </c>
      <c r="F87" s="183">
        <v>6559.6</v>
      </c>
      <c r="G87" s="265">
        <v>40809</v>
      </c>
      <c r="H87" s="102">
        <v>44294</v>
      </c>
      <c r="I87" s="103" t="s">
        <v>38</v>
      </c>
    </row>
    <row r="88" spans="1:9" x14ac:dyDescent="0.2">
      <c r="A88" s="217">
        <v>44280</v>
      </c>
      <c r="B88" s="228">
        <v>2164</v>
      </c>
      <c r="C88" s="229" t="s">
        <v>218</v>
      </c>
      <c r="D88" s="242" t="s">
        <v>119</v>
      </c>
      <c r="E88" s="208" t="s">
        <v>128</v>
      </c>
      <c r="F88" s="183">
        <v>2312.5</v>
      </c>
      <c r="G88" s="265">
        <v>40810</v>
      </c>
      <c r="H88" s="102">
        <v>44294</v>
      </c>
      <c r="I88" s="103" t="s">
        <v>38</v>
      </c>
    </row>
    <row r="89" spans="1:9" x14ac:dyDescent="0.2">
      <c r="A89" s="217">
        <v>44280</v>
      </c>
      <c r="B89" s="228">
        <v>2163</v>
      </c>
      <c r="C89" s="229" t="s">
        <v>218</v>
      </c>
      <c r="D89" s="242" t="s">
        <v>119</v>
      </c>
      <c r="E89" s="208" t="s">
        <v>128</v>
      </c>
      <c r="F89" s="183">
        <v>187.5</v>
      </c>
      <c r="G89" s="265">
        <v>40811</v>
      </c>
      <c r="H89" s="102">
        <v>44294</v>
      </c>
      <c r="I89" s="103" t="s">
        <v>38</v>
      </c>
    </row>
    <row r="90" spans="1:9" x14ac:dyDescent="0.2">
      <c r="A90" s="217">
        <v>44264</v>
      </c>
      <c r="B90" s="228">
        <v>2006054</v>
      </c>
      <c r="C90" s="229" t="s">
        <v>221</v>
      </c>
      <c r="D90" s="253" t="s">
        <v>222</v>
      </c>
      <c r="E90" s="208" t="s">
        <v>223</v>
      </c>
      <c r="F90" s="183">
        <v>2160</v>
      </c>
      <c r="G90" s="265">
        <v>40812</v>
      </c>
      <c r="H90" s="102">
        <v>44294</v>
      </c>
      <c r="I90" s="103" t="s">
        <v>38</v>
      </c>
    </row>
    <row r="91" spans="1:9" x14ac:dyDescent="0.2">
      <c r="A91" s="217">
        <v>44293</v>
      </c>
      <c r="B91" s="228">
        <v>136525</v>
      </c>
      <c r="C91" s="229" t="s">
        <v>224</v>
      </c>
      <c r="D91" s="242" t="s">
        <v>53</v>
      </c>
      <c r="E91" s="208" t="s">
        <v>88</v>
      </c>
      <c r="F91" s="183">
        <v>395.89</v>
      </c>
      <c r="G91" s="265">
        <v>40813</v>
      </c>
      <c r="H91" s="102">
        <v>44294</v>
      </c>
      <c r="I91" s="103" t="s">
        <v>38</v>
      </c>
    </row>
    <row r="92" spans="1:9" x14ac:dyDescent="0.2">
      <c r="A92" s="217">
        <v>44273</v>
      </c>
      <c r="B92" s="228">
        <v>4914930</v>
      </c>
      <c r="C92" s="229" t="s">
        <v>225</v>
      </c>
      <c r="D92" s="255" t="s">
        <v>81</v>
      </c>
      <c r="E92" s="208" t="s">
        <v>82</v>
      </c>
      <c r="F92" s="183">
        <v>260.60000000000002</v>
      </c>
      <c r="G92" s="265">
        <v>40814</v>
      </c>
      <c r="H92" s="102">
        <v>44294</v>
      </c>
      <c r="I92" s="103" t="s">
        <v>38</v>
      </c>
    </row>
    <row r="93" spans="1:9" x14ac:dyDescent="0.2">
      <c r="A93" s="217">
        <v>44292</v>
      </c>
      <c r="B93" s="228">
        <v>8270</v>
      </c>
      <c r="C93" s="229" t="s">
        <v>197</v>
      </c>
      <c r="D93" s="242" t="s">
        <v>198</v>
      </c>
      <c r="E93" s="208" t="s">
        <v>83</v>
      </c>
      <c r="F93" s="183">
        <v>1786.29</v>
      </c>
      <c r="G93" s="265">
        <v>40815</v>
      </c>
      <c r="H93" s="102">
        <v>44294</v>
      </c>
      <c r="I93" s="103" t="s">
        <v>38</v>
      </c>
    </row>
    <row r="94" spans="1:9" x14ac:dyDescent="0.2">
      <c r="A94" s="217">
        <v>44287</v>
      </c>
      <c r="B94" s="228">
        <v>1830</v>
      </c>
      <c r="C94" s="229" t="s">
        <v>226</v>
      </c>
      <c r="D94" s="242" t="s">
        <v>228</v>
      </c>
      <c r="E94" s="208" t="s">
        <v>227</v>
      </c>
      <c r="F94" s="183">
        <v>521.61</v>
      </c>
      <c r="G94" s="265">
        <v>40816</v>
      </c>
      <c r="H94" s="102">
        <v>44294</v>
      </c>
      <c r="I94" s="103" t="s">
        <v>38</v>
      </c>
    </row>
    <row r="95" spans="1:9" x14ac:dyDescent="0.2">
      <c r="A95" s="217">
        <v>44256</v>
      </c>
      <c r="B95" s="228">
        <v>9520</v>
      </c>
      <c r="C95" s="229" t="s">
        <v>229</v>
      </c>
      <c r="D95" s="242" t="s">
        <v>230</v>
      </c>
      <c r="E95" s="208" t="s">
        <v>231</v>
      </c>
      <c r="F95" s="183">
        <v>27.63</v>
      </c>
      <c r="G95" s="265">
        <v>41201</v>
      </c>
      <c r="H95" s="102">
        <v>44298</v>
      </c>
      <c r="I95" s="103" t="s">
        <v>44</v>
      </c>
    </row>
    <row r="96" spans="1:9" x14ac:dyDescent="0.2">
      <c r="A96" s="217">
        <v>44286</v>
      </c>
      <c r="B96" s="228">
        <v>5952</v>
      </c>
      <c r="C96" s="229" t="s">
        <v>232</v>
      </c>
      <c r="D96" s="242" t="s">
        <v>230</v>
      </c>
      <c r="E96" s="208" t="s">
        <v>233</v>
      </c>
      <c r="F96" s="183">
        <v>30.98</v>
      </c>
      <c r="G96" s="265">
        <v>41202</v>
      </c>
      <c r="H96" s="102">
        <v>44298</v>
      </c>
      <c r="I96" s="103" t="s">
        <v>44</v>
      </c>
    </row>
    <row r="97" spans="1:9" x14ac:dyDescent="0.2">
      <c r="A97" s="217">
        <v>44252</v>
      </c>
      <c r="B97" s="228">
        <v>669923</v>
      </c>
      <c r="C97" s="229" t="s">
        <v>234</v>
      </c>
      <c r="D97" s="253" t="s">
        <v>133</v>
      </c>
      <c r="E97" s="208" t="s">
        <v>235</v>
      </c>
      <c r="F97" s="183">
        <v>17386</v>
      </c>
      <c r="G97" s="265">
        <v>41203</v>
      </c>
      <c r="H97" s="102">
        <v>44298</v>
      </c>
      <c r="I97" s="103" t="s">
        <v>38</v>
      </c>
    </row>
    <row r="98" spans="1:9" x14ac:dyDescent="0.2">
      <c r="A98" s="217">
        <v>44256</v>
      </c>
      <c r="B98" s="228">
        <v>511910456005</v>
      </c>
      <c r="C98" s="229" t="s">
        <v>236</v>
      </c>
      <c r="D98" s="242" t="s">
        <v>237</v>
      </c>
      <c r="E98" s="259" t="s">
        <v>147</v>
      </c>
      <c r="F98" s="183">
        <v>498.45</v>
      </c>
      <c r="G98" s="265">
        <v>41204</v>
      </c>
      <c r="H98" s="102">
        <v>44298</v>
      </c>
      <c r="I98" s="103" t="s">
        <v>37</v>
      </c>
    </row>
    <row r="99" spans="1:9" x14ac:dyDescent="0.2">
      <c r="A99" s="217">
        <v>44256</v>
      </c>
      <c r="B99" s="228">
        <v>510010697526</v>
      </c>
      <c r="C99" s="229" t="s">
        <v>238</v>
      </c>
      <c r="D99" s="253" t="s">
        <v>237</v>
      </c>
      <c r="E99" s="208" t="s">
        <v>239</v>
      </c>
      <c r="F99" s="183">
        <v>1434.55</v>
      </c>
      <c r="G99" s="265">
        <v>41205</v>
      </c>
      <c r="H99" s="102">
        <v>44298</v>
      </c>
      <c r="I99" s="103" t="s">
        <v>37</v>
      </c>
    </row>
    <row r="100" spans="1:9" x14ac:dyDescent="0.2">
      <c r="A100" s="217">
        <v>44284</v>
      </c>
      <c r="B100" s="228">
        <v>2186</v>
      </c>
      <c r="C100" s="229" t="s">
        <v>218</v>
      </c>
      <c r="D100" s="255" t="s">
        <v>119</v>
      </c>
      <c r="E100" s="208" t="s">
        <v>128</v>
      </c>
      <c r="F100" s="183">
        <v>2125</v>
      </c>
      <c r="G100" s="265">
        <v>41206</v>
      </c>
      <c r="H100" s="102">
        <v>44298</v>
      </c>
      <c r="I100" s="103" t="s">
        <v>38</v>
      </c>
    </row>
    <row r="101" spans="1:9" x14ac:dyDescent="0.2">
      <c r="A101" s="217">
        <v>44284</v>
      </c>
      <c r="B101" s="228">
        <v>2188</v>
      </c>
      <c r="C101" s="229" t="s">
        <v>218</v>
      </c>
      <c r="D101" s="242" t="s">
        <v>119</v>
      </c>
      <c r="E101" s="208" t="s">
        <v>128</v>
      </c>
      <c r="F101" s="183">
        <v>375</v>
      </c>
      <c r="G101" s="265">
        <v>41207</v>
      </c>
      <c r="H101" s="102">
        <v>44298</v>
      </c>
      <c r="I101" s="103" t="s">
        <v>38</v>
      </c>
    </row>
    <row r="102" spans="1:9" x14ac:dyDescent="0.2">
      <c r="A102" s="217">
        <v>44282</v>
      </c>
      <c r="B102" s="228">
        <v>2180</v>
      </c>
      <c r="C102" s="229" t="s">
        <v>218</v>
      </c>
      <c r="D102" s="255" t="s">
        <v>119</v>
      </c>
      <c r="E102" s="208" t="s">
        <v>196</v>
      </c>
      <c r="F102" s="183">
        <v>766.5</v>
      </c>
      <c r="G102" s="265">
        <v>41208</v>
      </c>
      <c r="H102" s="102">
        <v>44298</v>
      </c>
      <c r="I102" s="103" t="s">
        <v>38</v>
      </c>
    </row>
    <row r="103" spans="1:9" x14ac:dyDescent="0.2">
      <c r="A103" s="217">
        <v>44278</v>
      </c>
      <c r="B103" s="228">
        <v>309925</v>
      </c>
      <c r="C103" s="229" t="s">
        <v>192</v>
      </c>
      <c r="D103" s="242" t="s">
        <v>151</v>
      </c>
      <c r="E103" s="258" t="s">
        <v>240</v>
      </c>
      <c r="F103" s="183">
        <v>4089.94</v>
      </c>
      <c r="G103" s="265">
        <v>41209</v>
      </c>
      <c r="H103" s="102">
        <v>44298</v>
      </c>
      <c r="I103" s="103" t="s">
        <v>38</v>
      </c>
    </row>
    <row r="104" spans="1:9" x14ac:dyDescent="0.2">
      <c r="A104" s="217">
        <v>44291</v>
      </c>
      <c r="B104" s="228">
        <v>310046</v>
      </c>
      <c r="C104" s="229" t="s">
        <v>241</v>
      </c>
      <c r="D104" s="242" t="s">
        <v>242</v>
      </c>
      <c r="E104" s="208" t="s">
        <v>243</v>
      </c>
      <c r="F104" s="183">
        <v>2090.98</v>
      </c>
      <c r="G104" s="265">
        <v>41210</v>
      </c>
      <c r="H104" s="102">
        <v>44298</v>
      </c>
      <c r="I104" s="103" t="s">
        <v>38</v>
      </c>
    </row>
    <row r="105" spans="1:9" x14ac:dyDescent="0.2">
      <c r="A105" s="217">
        <v>44272</v>
      </c>
      <c r="B105" s="228">
        <v>11051</v>
      </c>
      <c r="C105" s="229" t="s">
        <v>244</v>
      </c>
      <c r="D105" s="255" t="s">
        <v>245</v>
      </c>
      <c r="E105" s="259" t="s">
        <v>246</v>
      </c>
      <c r="F105" s="183">
        <v>368</v>
      </c>
      <c r="G105" s="265">
        <v>41211</v>
      </c>
      <c r="H105" s="102">
        <v>44298</v>
      </c>
      <c r="I105" s="103" t="s">
        <v>38</v>
      </c>
    </row>
    <row r="106" spans="1:9" x14ac:dyDescent="0.2">
      <c r="A106" s="217">
        <v>44272</v>
      </c>
      <c r="B106" s="228">
        <v>2103639</v>
      </c>
      <c r="C106" s="229" t="s">
        <v>184</v>
      </c>
      <c r="D106" s="242" t="s">
        <v>185</v>
      </c>
      <c r="E106" s="208" t="s">
        <v>247</v>
      </c>
      <c r="F106" s="183">
        <v>166.75</v>
      </c>
      <c r="G106" s="265">
        <v>41212</v>
      </c>
      <c r="H106" s="102">
        <v>44298</v>
      </c>
      <c r="I106" s="103" t="s">
        <v>38</v>
      </c>
    </row>
    <row r="107" spans="1:9" x14ac:dyDescent="0.2">
      <c r="A107" s="217">
        <v>44279</v>
      </c>
      <c r="B107" s="228">
        <v>310106</v>
      </c>
      <c r="C107" s="229" t="s">
        <v>192</v>
      </c>
      <c r="D107" s="255" t="s">
        <v>151</v>
      </c>
      <c r="E107" s="208" t="s">
        <v>248</v>
      </c>
      <c r="F107" s="183">
        <v>407.6</v>
      </c>
      <c r="G107" s="265">
        <v>41213</v>
      </c>
      <c r="H107" s="102">
        <v>44298</v>
      </c>
      <c r="I107" s="103" t="s">
        <v>38</v>
      </c>
    </row>
    <row r="108" spans="1:9" x14ac:dyDescent="0.2">
      <c r="A108" s="217">
        <v>44256</v>
      </c>
      <c r="B108" s="228">
        <v>253766</v>
      </c>
      <c r="C108" s="229" t="s">
        <v>354</v>
      </c>
      <c r="D108" s="242" t="s">
        <v>249</v>
      </c>
      <c r="E108" s="208"/>
      <c r="F108" s="183">
        <v>171.85</v>
      </c>
      <c r="G108" s="265">
        <v>41214</v>
      </c>
      <c r="H108" s="102">
        <v>44298</v>
      </c>
      <c r="I108" s="103" t="s">
        <v>44</v>
      </c>
    </row>
    <row r="109" spans="1:9" x14ac:dyDescent="0.2">
      <c r="A109" s="217">
        <v>44274</v>
      </c>
      <c r="B109" s="228" t="s">
        <v>251</v>
      </c>
      <c r="C109" s="229" t="s">
        <v>205</v>
      </c>
      <c r="D109" s="253" t="s">
        <v>206</v>
      </c>
      <c r="E109" s="208" t="s">
        <v>250</v>
      </c>
      <c r="F109" s="183">
        <v>133.05000000000001</v>
      </c>
      <c r="G109" s="265">
        <v>11015</v>
      </c>
      <c r="H109" s="102">
        <v>44298</v>
      </c>
      <c r="I109" s="103" t="s">
        <v>37</v>
      </c>
    </row>
    <row r="110" spans="1:9" x14ac:dyDescent="0.2">
      <c r="A110" s="217">
        <v>44298</v>
      </c>
      <c r="B110" s="228">
        <v>177</v>
      </c>
      <c r="C110" s="229" t="s">
        <v>252</v>
      </c>
      <c r="D110" s="260" t="s">
        <v>253</v>
      </c>
      <c r="E110" s="208" t="s">
        <v>254</v>
      </c>
      <c r="F110" s="183">
        <v>10300</v>
      </c>
      <c r="G110" s="265">
        <v>41401</v>
      </c>
      <c r="H110" s="102">
        <v>44300</v>
      </c>
      <c r="I110" s="103" t="s">
        <v>38</v>
      </c>
    </row>
    <row r="111" spans="1:9" x14ac:dyDescent="0.2">
      <c r="A111" s="217">
        <v>44300</v>
      </c>
      <c r="B111" s="228">
        <v>13113</v>
      </c>
      <c r="C111" s="229">
        <v>0</v>
      </c>
      <c r="D111" s="253" t="s">
        <v>255</v>
      </c>
      <c r="E111" s="208" t="s">
        <v>256</v>
      </c>
      <c r="F111" s="183">
        <v>10.45</v>
      </c>
      <c r="G111" s="118">
        <v>891041100070580</v>
      </c>
      <c r="H111" s="102">
        <v>44300</v>
      </c>
      <c r="I111" s="103" t="s">
        <v>257</v>
      </c>
    </row>
    <row r="112" spans="1:9" x14ac:dyDescent="0.2">
      <c r="A112" s="217">
        <v>44290</v>
      </c>
      <c r="B112" s="228" t="s">
        <v>258</v>
      </c>
      <c r="C112" s="229" t="s">
        <v>114</v>
      </c>
      <c r="D112" s="245" t="s">
        <v>111</v>
      </c>
      <c r="E112" s="100" t="s">
        <v>112</v>
      </c>
      <c r="F112" s="183">
        <v>6147.84</v>
      </c>
      <c r="G112" s="118">
        <v>550583000126863</v>
      </c>
      <c r="H112" s="102">
        <v>44301</v>
      </c>
      <c r="I112" s="103" t="s">
        <v>39</v>
      </c>
    </row>
    <row r="113" spans="1:9" x14ac:dyDescent="0.2">
      <c r="A113" s="217">
        <v>44277</v>
      </c>
      <c r="B113" s="228" t="s">
        <v>259</v>
      </c>
      <c r="C113" s="229" t="s">
        <v>114</v>
      </c>
      <c r="D113" s="245" t="s">
        <v>111</v>
      </c>
      <c r="E113" s="100" t="s">
        <v>112</v>
      </c>
      <c r="F113" s="183">
        <v>6806.1</v>
      </c>
      <c r="G113" s="118">
        <v>550583000126863</v>
      </c>
      <c r="H113" s="102">
        <v>44301</v>
      </c>
      <c r="I113" s="103" t="s">
        <v>39</v>
      </c>
    </row>
    <row r="114" spans="1:9" x14ac:dyDescent="0.2">
      <c r="A114" s="217">
        <v>44256</v>
      </c>
      <c r="B114" s="228">
        <v>0</v>
      </c>
      <c r="C114" s="229">
        <v>0</v>
      </c>
      <c r="D114" s="245" t="s">
        <v>355</v>
      </c>
      <c r="E114" s="100" t="s">
        <v>56</v>
      </c>
      <c r="F114" s="183">
        <v>679</v>
      </c>
      <c r="G114" s="118">
        <v>551819000049617</v>
      </c>
      <c r="H114" s="102">
        <v>44301</v>
      </c>
      <c r="I114" s="103" t="s">
        <v>39</v>
      </c>
    </row>
    <row r="115" spans="1:9" x14ac:dyDescent="0.2">
      <c r="A115" s="217">
        <v>44290</v>
      </c>
      <c r="B115" s="228">
        <v>346</v>
      </c>
      <c r="C115" s="229" t="s">
        <v>260</v>
      </c>
      <c r="D115" s="242" t="s">
        <v>261</v>
      </c>
      <c r="E115" s="208" t="s">
        <v>144</v>
      </c>
      <c r="F115" s="183">
        <v>1593</v>
      </c>
      <c r="G115" s="118">
        <v>554065000022922</v>
      </c>
      <c r="H115" s="102">
        <v>44301</v>
      </c>
      <c r="I115" s="103" t="s">
        <v>39</v>
      </c>
    </row>
    <row r="116" spans="1:9" x14ac:dyDescent="0.2">
      <c r="A116" s="217">
        <v>44281</v>
      </c>
      <c r="B116" s="228" t="s">
        <v>262</v>
      </c>
      <c r="C116" s="229" t="s">
        <v>213</v>
      </c>
      <c r="D116" s="245" t="s">
        <v>176</v>
      </c>
      <c r="E116" s="271" t="s">
        <v>356</v>
      </c>
      <c r="F116" s="183">
        <v>3998</v>
      </c>
      <c r="G116" s="118">
        <v>554298000016007</v>
      </c>
      <c r="H116" s="102">
        <v>44301</v>
      </c>
      <c r="I116" s="103" t="s">
        <v>39</v>
      </c>
    </row>
    <row r="117" spans="1:9" x14ac:dyDescent="0.2">
      <c r="A117" s="217">
        <v>44292</v>
      </c>
      <c r="B117" s="228" t="s">
        <v>263</v>
      </c>
      <c r="C117" s="229" t="s">
        <v>213</v>
      </c>
      <c r="D117" s="242" t="s">
        <v>176</v>
      </c>
      <c r="E117" s="272" t="s">
        <v>177</v>
      </c>
      <c r="F117" s="183">
        <v>3850</v>
      </c>
      <c r="G117" s="118">
        <v>554298000016007</v>
      </c>
      <c r="H117" s="102">
        <v>44301</v>
      </c>
      <c r="I117" s="103" t="s">
        <v>39</v>
      </c>
    </row>
    <row r="118" spans="1:9" x14ac:dyDescent="0.2">
      <c r="A118" s="217">
        <v>44273</v>
      </c>
      <c r="B118" s="228">
        <v>1021897</v>
      </c>
      <c r="C118" s="229" t="s">
        <v>264</v>
      </c>
      <c r="D118" s="242" t="s">
        <v>265</v>
      </c>
      <c r="E118" s="208" t="s">
        <v>121</v>
      </c>
      <c r="F118" s="183">
        <v>1438.5</v>
      </c>
      <c r="G118" s="265">
        <v>41501</v>
      </c>
      <c r="H118" s="102">
        <v>44301</v>
      </c>
      <c r="I118" s="103" t="s">
        <v>38</v>
      </c>
    </row>
    <row r="119" spans="1:9" x14ac:dyDescent="0.2">
      <c r="A119" s="217">
        <v>44274</v>
      </c>
      <c r="B119" s="228">
        <v>309587</v>
      </c>
      <c r="C119" s="229" t="s">
        <v>189</v>
      </c>
      <c r="D119" s="251" t="s">
        <v>150</v>
      </c>
      <c r="E119" s="100" t="s">
        <v>115</v>
      </c>
      <c r="F119" s="183">
        <v>447.1</v>
      </c>
      <c r="G119" s="265">
        <v>41502</v>
      </c>
      <c r="H119" s="102">
        <v>44301</v>
      </c>
      <c r="I119" s="103" t="s">
        <v>38</v>
      </c>
    </row>
    <row r="120" spans="1:9" x14ac:dyDescent="0.2">
      <c r="A120" s="217">
        <v>44280</v>
      </c>
      <c r="B120" s="228">
        <v>310320</v>
      </c>
      <c r="C120" s="229" t="s">
        <v>192</v>
      </c>
      <c r="D120" s="245" t="s">
        <v>151</v>
      </c>
      <c r="E120" s="100" t="s">
        <v>118</v>
      </c>
      <c r="F120" s="183">
        <v>479.6</v>
      </c>
      <c r="G120" s="265">
        <v>41503</v>
      </c>
      <c r="H120" s="102">
        <v>44301</v>
      </c>
      <c r="I120" s="103" t="s">
        <v>38</v>
      </c>
    </row>
    <row r="121" spans="1:9" x14ac:dyDescent="0.2">
      <c r="A121" s="217">
        <v>44281</v>
      </c>
      <c r="B121" s="228">
        <v>310391</v>
      </c>
      <c r="C121" s="229" t="s">
        <v>192</v>
      </c>
      <c r="D121" s="245" t="s">
        <v>151</v>
      </c>
      <c r="E121" s="100" t="s">
        <v>266</v>
      </c>
      <c r="F121" s="183">
        <v>3860.6</v>
      </c>
      <c r="G121" s="265">
        <v>41504</v>
      </c>
      <c r="H121" s="102">
        <v>44301</v>
      </c>
      <c r="I121" s="103" t="s">
        <v>38</v>
      </c>
    </row>
    <row r="122" spans="1:9" x14ac:dyDescent="0.2">
      <c r="A122" s="217">
        <v>44282</v>
      </c>
      <c r="B122" s="228">
        <v>870607</v>
      </c>
      <c r="C122" s="229" t="s">
        <v>267</v>
      </c>
      <c r="D122" s="242" t="s">
        <v>268</v>
      </c>
      <c r="E122" s="258" t="s">
        <v>269</v>
      </c>
      <c r="F122" s="183">
        <v>1335.38</v>
      </c>
      <c r="G122" s="265">
        <v>41505</v>
      </c>
      <c r="H122" s="102">
        <v>44301</v>
      </c>
      <c r="I122" s="103" t="s">
        <v>38</v>
      </c>
    </row>
    <row r="123" spans="1:9" x14ac:dyDescent="0.2">
      <c r="A123" s="217">
        <v>44289</v>
      </c>
      <c r="B123" s="228">
        <v>849416</v>
      </c>
      <c r="C123" s="229" t="s">
        <v>270</v>
      </c>
      <c r="D123" s="262" t="s">
        <v>271</v>
      </c>
      <c r="E123" s="208" t="s">
        <v>138</v>
      </c>
      <c r="F123" s="183">
        <v>5160.28</v>
      </c>
      <c r="G123" s="265">
        <v>41506</v>
      </c>
      <c r="H123" s="102">
        <v>44301</v>
      </c>
      <c r="I123" s="103" t="s">
        <v>38</v>
      </c>
    </row>
    <row r="124" spans="1:9" x14ac:dyDescent="0.2">
      <c r="A124" s="217">
        <v>44287</v>
      </c>
      <c r="B124" s="228">
        <v>1233186</v>
      </c>
      <c r="C124" s="229" t="s">
        <v>272</v>
      </c>
      <c r="D124" s="242" t="s">
        <v>157</v>
      </c>
      <c r="E124" s="208" t="s">
        <v>273</v>
      </c>
      <c r="F124" s="183">
        <v>453.24</v>
      </c>
      <c r="G124" s="265">
        <v>41507</v>
      </c>
      <c r="H124" s="102">
        <v>44301</v>
      </c>
      <c r="I124" s="103" t="s">
        <v>38</v>
      </c>
    </row>
    <row r="125" spans="1:9" x14ac:dyDescent="0.2">
      <c r="A125" s="217">
        <v>44292</v>
      </c>
      <c r="B125" s="228">
        <v>70852</v>
      </c>
      <c r="C125" s="229" t="s">
        <v>274</v>
      </c>
      <c r="D125" s="242" t="s">
        <v>275</v>
      </c>
      <c r="E125" s="208" t="s">
        <v>276</v>
      </c>
      <c r="F125" s="183">
        <v>1948.82</v>
      </c>
      <c r="G125" s="265">
        <v>41508</v>
      </c>
      <c r="H125" s="102">
        <v>44301</v>
      </c>
      <c r="I125" s="103" t="s">
        <v>38</v>
      </c>
    </row>
    <row r="126" spans="1:9" x14ac:dyDescent="0.2">
      <c r="A126" s="217">
        <v>44286</v>
      </c>
      <c r="B126" s="228">
        <v>3208</v>
      </c>
      <c r="C126" s="229" t="s">
        <v>232</v>
      </c>
      <c r="D126" s="242" t="s">
        <v>230</v>
      </c>
      <c r="E126" s="208" t="s">
        <v>277</v>
      </c>
      <c r="F126" s="183">
        <v>3249.2</v>
      </c>
      <c r="G126" s="265">
        <v>41509</v>
      </c>
      <c r="H126" s="102">
        <v>44301</v>
      </c>
      <c r="I126" s="103" t="s">
        <v>44</v>
      </c>
    </row>
    <row r="127" spans="1:9" x14ac:dyDescent="0.2">
      <c r="A127" s="217">
        <v>44299</v>
      </c>
      <c r="B127" s="228">
        <v>8373</v>
      </c>
      <c r="C127" s="229" t="s">
        <v>197</v>
      </c>
      <c r="D127" s="242" t="s">
        <v>198</v>
      </c>
      <c r="E127" s="208" t="s">
        <v>83</v>
      </c>
      <c r="F127" s="183">
        <v>2011.92</v>
      </c>
      <c r="G127" s="265">
        <v>41510</v>
      </c>
      <c r="H127" s="102">
        <v>44301</v>
      </c>
      <c r="I127" s="103" t="s">
        <v>38</v>
      </c>
    </row>
    <row r="128" spans="1:9" x14ac:dyDescent="0.2">
      <c r="A128" s="217">
        <v>44279</v>
      </c>
      <c r="B128" s="228">
        <v>6</v>
      </c>
      <c r="C128" s="229" t="s">
        <v>278</v>
      </c>
      <c r="D128" s="264" t="s">
        <v>279</v>
      </c>
      <c r="E128" s="259" t="s">
        <v>280</v>
      </c>
      <c r="F128" s="183">
        <v>1062.5</v>
      </c>
      <c r="G128" s="265">
        <v>41511</v>
      </c>
      <c r="H128" s="102">
        <v>44301</v>
      </c>
      <c r="I128" s="103" t="s">
        <v>38</v>
      </c>
    </row>
    <row r="129" spans="1:9" x14ac:dyDescent="0.2">
      <c r="A129" s="217">
        <v>44274</v>
      </c>
      <c r="B129" s="228">
        <v>5</v>
      </c>
      <c r="C129" s="229" t="s">
        <v>278</v>
      </c>
      <c r="D129" s="264" t="s">
        <v>279</v>
      </c>
      <c r="E129" s="208" t="s">
        <v>281</v>
      </c>
      <c r="F129" s="183">
        <v>1875</v>
      </c>
      <c r="G129" s="265">
        <v>41512</v>
      </c>
      <c r="H129" s="102">
        <v>44301</v>
      </c>
      <c r="I129" s="103" t="s">
        <v>38</v>
      </c>
    </row>
    <row r="130" spans="1:9" x14ac:dyDescent="0.2">
      <c r="A130" s="217">
        <v>44256</v>
      </c>
      <c r="B130" s="228">
        <v>0</v>
      </c>
      <c r="C130" s="229">
        <v>0</v>
      </c>
      <c r="D130" s="262" t="s">
        <v>282</v>
      </c>
      <c r="E130" s="208" t="s">
        <v>283</v>
      </c>
      <c r="F130" s="183">
        <v>1558.75</v>
      </c>
      <c r="G130" s="118">
        <v>553558000017353</v>
      </c>
      <c r="H130" s="102">
        <v>44305</v>
      </c>
      <c r="I130" s="103" t="s">
        <v>39</v>
      </c>
    </row>
    <row r="131" spans="1:9" x14ac:dyDescent="0.2">
      <c r="A131" s="217">
        <v>44256</v>
      </c>
      <c r="B131" s="228">
        <v>0</v>
      </c>
      <c r="C131" s="229">
        <v>0</v>
      </c>
      <c r="D131" s="262" t="s">
        <v>284</v>
      </c>
      <c r="E131" s="208" t="s">
        <v>283</v>
      </c>
      <c r="F131" s="183">
        <v>962.75</v>
      </c>
      <c r="G131" s="118">
        <v>553558000021772</v>
      </c>
      <c r="H131" s="102">
        <v>44305</v>
      </c>
      <c r="I131" s="103" t="s">
        <v>39</v>
      </c>
    </row>
    <row r="132" spans="1:9" x14ac:dyDescent="0.2">
      <c r="A132" s="217">
        <v>44279</v>
      </c>
      <c r="B132" s="228">
        <v>5571</v>
      </c>
      <c r="C132" s="229" t="s">
        <v>286</v>
      </c>
      <c r="D132" s="262" t="s">
        <v>287</v>
      </c>
      <c r="E132" s="208" t="s">
        <v>288</v>
      </c>
      <c r="F132" s="183">
        <v>550</v>
      </c>
      <c r="G132" s="265">
        <v>41901</v>
      </c>
      <c r="H132" s="102">
        <v>44305</v>
      </c>
      <c r="I132" s="103" t="s">
        <v>38</v>
      </c>
    </row>
    <row r="133" spans="1:9" x14ac:dyDescent="0.2">
      <c r="A133" s="217">
        <v>44284</v>
      </c>
      <c r="B133" s="228">
        <v>310644</v>
      </c>
      <c r="C133" s="229" t="s">
        <v>192</v>
      </c>
      <c r="D133" s="242" t="s">
        <v>151</v>
      </c>
      <c r="E133" s="208" t="s">
        <v>343</v>
      </c>
      <c r="F133" s="183">
        <v>2058.1999999999998</v>
      </c>
      <c r="G133" s="265">
        <v>41902</v>
      </c>
      <c r="H133" s="102">
        <v>44305</v>
      </c>
      <c r="I133" s="103" t="s">
        <v>38</v>
      </c>
    </row>
    <row r="134" spans="1:9" x14ac:dyDescent="0.2">
      <c r="A134" s="217">
        <v>44278</v>
      </c>
      <c r="B134" s="228">
        <v>309770</v>
      </c>
      <c r="C134" s="229" t="s">
        <v>189</v>
      </c>
      <c r="D134" s="273" t="s">
        <v>150</v>
      </c>
      <c r="E134" s="272" t="s">
        <v>132</v>
      </c>
      <c r="F134" s="183">
        <v>315</v>
      </c>
      <c r="G134" s="265">
        <v>41903</v>
      </c>
      <c r="H134" s="102">
        <v>44305</v>
      </c>
      <c r="I134" s="103" t="s">
        <v>38</v>
      </c>
    </row>
    <row r="135" spans="1:9" x14ac:dyDescent="0.2">
      <c r="A135" s="217">
        <v>44285</v>
      </c>
      <c r="B135" s="228">
        <v>872851</v>
      </c>
      <c r="C135" s="229" t="s">
        <v>267</v>
      </c>
      <c r="D135" s="262" t="s">
        <v>268</v>
      </c>
      <c r="E135" s="208" t="s">
        <v>289</v>
      </c>
      <c r="F135" s="183">
        <v>353.7</v>
      </c>
      <c r="G135" s="265">
        <v>41904</v>
      </c>
      <c r="H135" s="102">
        <v>44305</v>
      </c>
      <c r="I135" s="103" t="s">
        <v>38</v>
      </c>
    </row>
    <row r="136" spans="1:9" x14ac:dyDescent="0.2">
      <c r="A136" s="217">
        <v>44293</v>
      </c>
      <c r="B136" s="228">
        <v>70910</v>
      </c>
      <c r="C136" s="229" t="s">
        <v>274</v>
      </c>
      <c r="D136" s="262" t="s">
        <v>275</v>
      </c>
      <c r="E136" s="208" t="s">
        <v>276</v>
      </c>
      <c r="F136" s="183">
        <v>518</v>
      </c>
      <c r="G136" s="265">
        <v>41905</v>
      </c>
      <c r="H136" s="102">
        <v>44305</v>
      </c>
      <c r="I136" s="103" t="s">
        <v>38</v>
      </c>
    </row>
    <row r="137" spans="1:9" x14ac:dyDescent="0.2">
      <c r="A137" s="217">
        <v>44293</v>
      </c>
      <c r="B137" s="228">
        <v>310649</v>
      </c>
      <c r="C137" s="229" t="s">
        <v>241</v>
      </c>
      <c r="D137" s="262" t="s">
        <v>242</v>
      </c>
      <c r="E137" s="208" t="s">
        <v>342</v>
      </c>
      <c r="F137" s="183">
        <v>1162.5</v>
      </c>
      <c r="G137" s="265">
        <v>41908</v>
      </c>
      <c r="H137" s="102">
        <v>44305</v>
      </c>
      <c r="I137" s="103" t="s">
        <v>38</v>
      </c>
    </row>
    <row r="138" spans="1:9" x14ac:dyDescent="0.2">
      <c r="A138" s="217">
        <v>44293</v>
      </c>
      <c r="B138" s="228">
        <v>882</v>
      </c>
      <c r="C138" s="229" t="s">
        <v>187</v>
      </c>
      <c r="D138" s="260" t="s">
        <v>290</v>
      </c>
      <c r="E138" s="267" t="s">
        <v>291</v>
      </c>
      <c r="F138" s="183">
        <v>236.52</v>
      </c>
      <c r="G138" s="265">
        <v>41907</v>
      </c>
      <c r="H138" s="102">
        <v>44305</v>
      </c>
      <c r="I138" s="103" t="s">
        <v>38</v>
      </c>
    </row>
    <row r="139" spans="1:9" x14ac:dyDescent="0.2">
      <c r="A139" s="217">
        <v>44293</v>
      </c>
      <c r="B139" s="228">
        <v>28350</v>
      </c>
      <c r="C139" s="229" t="s">
        <v>292</v>
      </c>
      <c r="D139" s="262" t="s">
        <v>293</v>
      </c>
      <c r="E139" s="208" t="s">
        <v>294</v>
      </c>
      <c r="F139" s="183">
        <v>1627.5</v>
      </c>
      <c r="G139" s="265">
        <v>41908</v>
      </c>
      <c r="H139" s="102">
        <v>44305</v>
      </c>
      <c r="I139" s="103" t="s">
        <v>38</v>
      </c>
    </row>
    <row r="140" spans="1:9" x14ac:dyDescent="0.2">
      <c r="A140" s="217">
        <v>44294</v>
      </c>
      <c r="B140" s="228">
        <v>310746</v>
      </c>
      <c r="C140" s="229" t="s">
        <v>241</v>
      </c>
      <c r="D140" s="242" t="s">
        <v>242</v>
      </c>
      <c r="E140" s="208" t="s">
        <v>127</v>
      </c>
      <c r="F140" s="183">
        <v>645</v>
      </c>
      <c r="G140" s="265">
        <v>41909</v>
      </c>
      <c r="H140" s="102">
        <v>44305</v>
      </c>
      <c r="I140" s="103" t="s">
        <v>38</v>
      </c>
    </row>
    <row r="141" spans="1:9" x14ac:dyDescent="0.2">
      <c r="A141" s="217">
        <v>44293</v>
      </c>
      <c r="B141" s="228">
        <v>2242</v>
      </c>
      <c r="C141" s="229" t="s">
        <v>218</v>
      </c>
      <c r="D141" s="242" t="s">
        <v>119</v>
      </c>
      <c r="E141" s="208" t="s">
        <v>128</v>
      </c>
      <c r="F141" s="183">
        <v>1187.5</v>
      </c>
      <c r="G141" s="265">
        <v>41910</v>
      </c>
      <c r="H141" s="102">
        <v>44305</v>
      </c>
      <c r="I141" s="103" t="s">
        <v>38</v>
      </c>
    </row>
    <row r="142" spans="1:9" x14ac:dyDescent="0.2">
      <c r="A142" s="217">
        <v>44287</v>
      </c>
      <c r="B142" s="228">
        <v>311278</v>
      </c>
      <c r="C142" s="229" t="s">
        <v>192</v>
      </c>
      <c r="D142" s="242" t="s">
        <v>151</v>
      </c>
      <c r="E142" s="208" t="s">
        <v>118</v>
      </c>
      <c r="F142" s="183">
        <v>1902.4</v>
      </c>
      <c r="G142" s="265">
        <v>41911</v>
      </c>
      <c r="H142" s="102">
        <v>44305</v>
      </c>
      <c r="I142" s="103" t="s">
        <v>38</v>
      </c>
    </row>
    <row r="143" spans="1:9" x14ac:dyDescent="0.2">
      <c r="A143" s="217">
        <v>44295</v>
      </c>
      <c r="B143" s="228">
        <v>28377</v>
      </c>
      <c r="C143" s="229" t="s">
        <v>292</v>
      </c>
      <c r="D143" s="262" t="s">
        <v>293</v>
      </c>
      <c r="E143" s="208" t="s">
        <v>295</v>
      </c>
      <c r="F143" s="183">
        <v>2310</v>
      </c>
      <c r="G143" s="265">
        <v>41912</v>
      </c>
      <c r="H143" s="102">
        <v>44305</v>
      </c>
      <c r="I143" s="103" t="s">
        <v>38</v>
      </c>
    </row>
    <row r="144" spans="1:9" x14ac:dyDescent="0.2">
      <c r="A144" s="217">
        <v>44299</v>
      </c>
      <c r="B144" s="228">
        <v>311436</v>
      </c>
      <c r="C144" s="229" t="s">
        <v>241</v>
      </c>
      <c r="D144" s="242" t="s">
        <v>242</v>
      </c>
      <c r="E144" s="208" t="s">
        <v>219</v>
      </c>
      <c r="F144" s="183">
        <v>1312.31</v>
      </c>
      <c r="G144" s="265">
        <v>41913</v>
      </c>
      <c r="H144" s="102">
        <v>44305</v>
      </c>
      <c r="I144" s="103" t="s">
        <v>38</v>
      </c>
    </row>
    <row r="145" spans="1:9" x14ac:dyDescent="0.2">
      <c r="A145" s="217">
        <v>44305</v>
      </c>
      <c r="B145" s="228">
        <v>2978</v>
      </c>
      <c r="C145" s="229" t="s">
        <v>296</v>
      </c>
      <c r="D145" s="262" t="s">
        <v>297</v>
      </c>
      <c r="E145" s="268" t="s">
        <v>298</v>
      </c>
      <c r="F145" s="183">
        <v>372.95</v>
      </c>
      <c r="G145" s="265">
        <v>41914</v>
      </c>
      <c r="H145" s="102">
        <v>44305</v>
      </c>
      <c r="I145" s="103" t="s">
        <v>38</v>
      </c>
    </row>
    <row r="146" spans="1:9" x14ac:dyDescent="0.2">
      <c r="A146" s="217">
        <v>44274</v>
      </c>
      <c r="B146" s="228">
        <v>5</v>
      </c>
      <c r="C146" s="229" t="s">
        <v>278</v>
      </c>
      <c r="D146" s="264" t="s">
        <v>279</v>
      </c>
      <c r="E146" s="208" t="s">
        <v>299</v>
      </c>
      <c r="F146" s="183">
        <v>1875</v>
      </c>
      <c r="G146" s="265">
        <v>41915</v>
      </c>
      <c r="H146" s="102">
        <v>44305</v>
      </c>
      <c r="I146" s="103" t="s">
        <v>38</v>
      </c>
    </row>
    <row r="147" spans="1:9" x14ac:dyDescent="0.2">
      <c r="A147" s="217">
        <v>44305</v>
      </c>
      <c r="B147" s="228" t="s">
        <v>300</v>
      </c>
      <c r="C147" s="229" t="s">
        <v>301</v>
      </c>
      <c r="D147" s="242" t="s">
        <v>302</v>
      </c>
      <c r="E147" s="208" t="s">
        <v>303</v>
      </c>
      <c r="F147" s="183">
        <v>200</v>
      </c>
      <c r="G147" s="265">
        <v>41916</v>
      </c>
      <c r="H147" s="102">
        <v>44305</v>
      </c>
      <c r="I147" s="103" t="s">
        <v>38</v>
      </c>
    </row>
    <row r="148" spans="1:9" x14ac:dyDescent="0.2">
      <c r="A148" s="217">
        <v>44285</v>
      </c>
      <c r="B148" s="228">
        <v>310788</v>
      </c>
      <c r="C148" s="229" t="s">
        <v>192</v>
      </c>
      <c r="D148" s="242" t="s">
        <v>151</v>
      </c>
      <c r="E148" s="208" t="s">
        <v>127</v>
      </c>
      <c r="F148" s="183">
        <v>519.6</v>
      </c>
      <c r="G148" s="265">
        <v>42001</v>
      </c>
      <c r="H148" s="102">
        <v>44306</v>
      </c>
      <c r="I148" s="103" t="s">
        <v>38</v>
      </c>
    </row>
    <row r="149" spans="1:9" x14ac:dyDescent="0.2">
      <c r="A149" s="217">
        <v>44256</v>
      </c>
      <c r="B149" s="228">
        <v>1495014934481</v>
      </c>
      <c r="C149" s="229" t="s">
        <v>304</v>
      </c>
      <c r="D149" s="242" t="s">
        <v>305</v>
      </c>
      <c r="E149" s="269" t="s">
        <v>306</v>
      </c>
      <c r="F149" s="261">
        <v>283.13</v>
      </c>
      <c r="G149" s="265">
        <v>43956</v>
      </c>
      <c r="H149" s="102">
        <v>44306</v>
      </c>
      <c r="I149" s="103" t="s">
        <v>37</v>
      </c>
    </row>
    <row r="150" spans="1:9" x14ac:dyDescent="0.2">
      <c r="A150" s="217">
        <v>44300</v>
      </c>
      <c r="B150" s="228" t="s">
        <v>307</v>
      </c>
      <c r="C150" s="229" t="s">
        <v>308</v>
      </c>
      <c r="D150" s="242" t="s">
        <v>111</v>
      </c>
      <c r="E150" s="208" t="s">
        <v>112</v>
      </c>
      <c r="F150" s="183">
        <v>6383.9</v>
      </c>
      <c r="G150" s="118">
        <v>550583000126863</v>
      </c>
      <c r="H150" s="102">
        <v>44309</v>
      </c>
      <c r="I150" s="103" t="s">
        <v>39</v>
      </c>
    </row>
    <row r="151" spans="1:9" x14ac:dyDescent="0.2">
      <c r="A151" s="217">
        <v>44300</v>
      </c>
      <c r="B151" s="228" t="s">
        <v>309</v>
      </c>
      <c r="C151" s="229" t="s">
        <v>308</v>
      </c>
      <c r="D151" s="242" t="s">
        <v>111</v>
      </c>
      <c r="E151" s="208" t="s">
        <v>112</v>
      </c>
      <c r="F151" s="183">
        <v>6858.46</v>
      </c>
      <c r="G151" s="118">
        <v>550583000126863</v>
      </c>
      <c r="H151" s="102">
        <v>44309</v>
      </c>
      <c r="I151" s="103" t="s">
        <v>39</v>
      </c>
    </row>
    <row r="152" spans="1:9" x14ac:dyDescent="0.2">
      <c r="A152" s="217">
        <v>44299</v>
      </c>
      <c r="B152" s="228" t="s">
        <v>310</v>
      </c>
      <c r="C152" s="229" t="s">
        <v>213</v>
      </c>
      <c r="D152" s="242" t="s">
        <v>176</v>
      </c>
      <c r="E152" s="208" t="s">
        <v>177</v>
      </c>
      <c r="F152" s="183">
        <v>3850</v>
      </c>
      <c r="G152" s="118">
        <v>554298000016007</v>
      </c>
      <c r="H152" s="102">
        <v>44309</v>
      </c>
      <c r="I152" s="103" t="s">
        <v>39</v>
      </c>
    </row>
    <row r="153" spans="1:9" x14ac:dyDescent="0.2">
      <c r="A153" s="217">
        <v>44285</v>
      </c>
      <c r="B153" s="228">
        <v>11453</v>
      </c>
      <c r="C153" s="229" t="s">
        <v>244</v>
      </c>
      <c r="D153" s="242" t="s">
        <v>245</v>
      </c>
      <c r="E153" s="267" t="s">
        <v>311</v>
      </c>
      <c r="F153" s="183">
        <v>759.25</v>
      </c>
      <c r="G153" s="265">
        <v>42301</v>
      </c>
      <c r="H153" s="102">
        <v>44309</v>
      </c>
      <c r="I153" s="103" t="s">
        <v>38</v>
      </c>
    </row>
    <row r="154" spans="1:9" x14ac:dyDescent="0.2">
      <c r="A154" s="217">
        <v>44284</v>
      </c>
      <c r="B154" s="228">
        <v>310218</v>
      </c>
      <c r="C154" s="229" t="s">
        <v>189</v>
      </c>
      <c r="D154" s="242" t="s">
        <v>150</v>
      </c>
      <c r="E154" s="208" t="s">
        <v>190</v>
      </c>
      <c r="F154" s="183">
        <v>1545.6</v>
      </c>
      <c r="G154" s="265">
        <v>42302</v>
      </c>
      <c r="H154" s="102">
        <v>44309</v>
      </c>
      <c r="I154" s="103" t="s">
        <v>38</v>
      </c>
    </row>
    <row r="155" spans="1:9" x14ac:dyDescent="0.2">
      <c r="A155" s="217">
        <v>44284</v>
      </c>
      <c r="B155" s="228">
        <v>1023397</v>
      </c>
      <c r="C155" s="229" t="s">
        <v>264</v>
      </c>
      <c r="D155" s="242" t="s">
        <v>265</v>
      </c>
      <c r="E155" s="208" t="s">
        <v>121</v>
      </c>
      <c r="F155" s="183">
        <v>1696</v>
      </c>
      <c r="G155" s="265">
        <v>42303</v>
      </c>
      <c r="H155" s="102">
        <v>44309</v>
      </c>
      <c r="I155" s="103" t="s">
        <v>38</v>
      </c>
    </row>
    <row r="156" spans="1:9" x14ac:dyDescent="0.2">
      <c r="A156" s="217">
        <v>44291</v>
      </c>
      <c r="B156" s="228">
        <v>311400</v>
      </c>
      <c r="C156" s="229" t="s">
        <v>192</v>
      </c>
      <c r="D156" s="242" t="s">
        <v>151</v>
      </c>
      <c r="E156" s="259" t="s">
        <v>312</v>
      </c>
      <c r="F156" s="183">
        <v>3313.28</v>
      </c>
      <c r="G156" s="265">
        <v>42304</v>
      </c>
      <c r="H156" s="102">
        <v>44309</v>
      </c>
      <c r="I156" s="103" t="s">
        <v>38</v>
      </c>
    </row>
    <row r="157" spans="1:9" x14ac:dyDescent="0.2">
      <c r="A157" s="217">
        <v>44296</v>
      </c>
      <c r="B157" s="228">
        <v>2262</v>
      </c>
      <c r="C157" s="229" t="s">
        <v>218</v>
      </c>
      <c r="D157" s="242" t="s">
        <v>119</v>
      </c>
      <c r="E157" s="208" t="s">
        <v>153</v>
      </c>
      <c r="F157" s="183">
        <v>1635</v>
      </c>
      <c r="G157" s="265">
        <v>42305</v>
      </c>
      <c r="H157" s="102">
        <v>44309</v>
      </c>
      <c r="I157" s="103" t="s">
        <v>38</v>
      </c>
    </row>
    <row r="158" spans="1:9" x14ac:dyDescent="0.2">
      <c r="A158" s="217">
        <v>44298</v>
      </c>
      <c r="B158" s="228">
        <v>28393</v>
      </c>
      <c r="C158" s="229" t="s">
        <v>292</v>
      </c>
      <c r="D158" s="242" t="s">
        <v>293</v>
      </c>
      <c r="E158" s="208" t="s">
        <v>294</v>
      </c>
      <c r="F158" s="183">
        <v>1260</v>
      </c>
      <c r="G158" s="265">
        <v>42306</v>
      </c>
      <c r="H158" s="102">
        <v>44309</v>
      </c>
      <c r="I158" s="103" t="s">
        <v>38</v>
      </c>
    </row>
    <row r="159" spans="1:9" x14ac:dyDescent="0.2">
      <c r="A159" s="217">
        <v>44299</v>
      </c>
      <c r="B159" s="228">
        <v>311455</v>
      </c>
      <c r="C159" s="229" t="s">
        <v>241</v>
      </c>
      <c r="D159" s="242" t="s">
        <v>242</v>
      </c>
      <c r="E159" s="208" t="s">
        <v>219</v>
      </c>
      <c r="F159" s="183">
        <v>282.12</v>
      </c>
      <c r="G159" s="265">
        <v>42307</v>
      </c>
      <c r="H159" s="102">
        <v>44309</v>
      </c>
      <c r="I159" s="103" t="s">
        <v>38</v>
      </c>
    </row>
    <row r="160" spans="1:9" x14ac:dyDescent="0.2">
      <c r="A160" s="217">
        <v>44299</v>
      </c>
      <c r="B160" s="228">
        <v>311496</v>
      </c>
      <c r="C160" s="229" t="s">
        <v>241</v>
      </c>
      <c r="D160" s="242" t="s">
        <v>242</v>
      </c>
      <c r="E160" s="208" t="s">
        <v>127</v>
      </c>
      <c r="F160" s="183">
        <v>488.25</v>
      </c>
      <c r="G160" s="265">
        <v>42308</v>
      </c>
      <c r="H160" s="102">
        <v>44309</v>
      </c>
      <c r="I160" s="103" t="s">
        <v>38</v>
      </c>
    </row>
    <row r="161" spans="1:9" x14ac:dyDescent="0.2">
      <c r="A161" s="217">
        <v>44285</v>
      </c>
      <c r="B161" s="228">
        <v>310283</v>
      </c>
      <c r="C161" s="229" t="s">
        <v>189</v>
      </c>
      <c r="D161" s="242" t="s">
        <v>150</v>
      </c>
      <c r="E161" s="208" t="s">
        <v>190</v>
      </c>
      <c r="F161" s="183">
        <v>368</v>
      </c>
      <c r="G161" s="265">
        <v>42309</v>
      </c>
      <c r="H161" s="102">
        <v>44309</v>
      </c>
      <c r="I161" s="103" t="s">
        <v>38</v>
      </c>
    </row>
    <row r="162" spans="1:9" x14ac:dyDescent="0.2">
      <c r="A162" s="217">
        <v>44285</v>
      </c>
      <c r="B162" s="228">
        <v>17649</v>
      </c>
      <c r="C162" s="229" t="s">
        <v>180</v>
      </c>
      <c r="D162" s="242" t="s">
        <v>116</v>
      </c>
      <c r="E162" s="267" t="s">
        <v>313</v>
      </c>
      <c r="F162" s="183">
        <v>2601.46</v>
      </c>
      <c r="G162" s="265">
        <v>42310</v>
      </c>
      <c r="H162" s="102">
        <v>44309</v>
      </c>
      <c r="I162" s="103" t="s">
        <v>38</v>
      </c>
    </row>
    <row r="163" spans="1:9" x14ac:dyDescent="0.2">
      <c r="A163" s="217">
        <v>44298</v>
      </c>
      <c r="B163" s="228">
        <v>2267</v>
      </c>
      <c r="C163" s="229" t="s">
        <v>218</v>
      </c>
      <c r="D163" s="242" t="s">
        <v>119</v>
      </c>
      <c r="E163" s="208" t="s">
        <v>196</v>
      </c>
      <c r="F163" s="183">
        <v>627</v>
      </c>
      <c r="G163" s="118">
        <v>42311</v>
      </c>
      <c r="H163" s="102">
        <v>44309</v>
      </c>
      <c r="I163" s="103" t="s">
        <v>38</v>
      </c>
    </row>
    <row r="164" spans="1:9" x14ac:dyDescent="0.2">
      <c r="A164" s="217">
        <v>44300</v>
      </c>
      <c r="B164" s="228">
        <v>71124</v>
      </c>
      <c r="C164" s="229" t="s">
        <v>274</v>
      </c>
      <c r="D164" s="242" t="s">
        <v>275</v>
      </c>
      <c r="E164" s="208" t="s">
        <v>137</v>
      </c>
      <c r="F164" s="183">
        <v>1974.5</v>
      </c>
      <c r="G164" s="118">
        <v>42312</v>
      </c>
      <c r="H164" s="102">
        <v>44309</v>
      </c>
      <c r="I164" s="103" t="s">
        <v>38</v>
      </c>
    </row>
    <row r="165" spans="1:9" x14ac:dyDescent="0.2">
      <c r="A165" s="217">
        <v>44306</v>
      </c>
      <c r="B165" s="228">
        <v>8468</v>
      </c>
      <c r="C165" s="229" t="s">
        <v>197</v>
      </c>
      <c r="D165" s="242" t="s">
        <v>198</v>
      </c>
      <c r="E165" s="208" t="s">
        <v>83</v>
      </c>
      <c r="F165" s="183">
        <v>1823.89</v>
      </c>
      <c r="G165" s="118">
        <v>42313</v>
      </c>
      <c r="H165" s="102">
        <v>44309</v>
      </c>
      <c r="I165" s="103" t="s">
        <v>38</v>
      </c>
    </row>
    <row r="166" spans="1:9" x14ac:dyDescent="0.2">
      <c r="A166" s="217">
        <v>44286</v>
      </c>
      <c r="B166" s="228" t="s">
        <v>314</v>
      </c>
      <c r="C166" s="229" t="s">
        <v>315</v>
      </c>
      <c r="D166" s="242" t="s">
        <v>316</v>
      </c>
      <c r="E166" s="268" t="s">
        <v>317</v>
      </c>
      <c r="F166" s="183">
        <v>3630.9</v>
      </c>
      <c r="G166" s="118">
        <v>42314</v>
      </c>
      <c r="H166" s="102">
        <v>44309</v>
      </c>
      <c r="I166" s="103" t="s">
        <v>38</v>
      </c>
    </row>
    <row r="167" spans="1:9" x14ac:dyDescent="0.2">
      <c r="A167" s="217">
        <v>44257</v>
      </c>
      <c r="B167" s="228">
        <v>132716262</v>
      </c>
      <c r="C167" s="229" t="s">
        <v>322</v>
      </c>
      <c r="D167" s="242" t="s">
        <v>120</v>
      </c>
      <c r="E167" s="208" t="s">
        <v>159</v>
      </c>
      <c r="F167" s="183">
        <v>41.75</v>
      </c>
      <c r="G167" s="118">
        <v>42315</v>
      </c>
      <c r="H167" s="102">
        <v>44309</v>
      </c>
      <c r="I167" s="103" t="s">
        <v>37</v>
      </c>
    </row>
    <row r="168" spans="1:9" x14ac:dyDescent="0.2">
      <c r="A168" s="217">
        <v>44299</v>
      </c>
      <c r="B168" s="228">
        <v>2280</v>
      </c>
      <c r="C168" s="229" t="s">
        <v>218</v>
      </c>
      <c r="D168" s="242" t="s">
        <v>119</v>
      </c>
      <c r="E168" s="208" t="s">
        <v>318</v>
      </c>
      <c r="F168" s="183">
        <v>1112.5</v>
      </c>
      <c r="G168" s="118">
        <v>42316</v>
      </c>
      <c r="H168" s="102">
        <v>44309</v>
      </c>
      <c r="I168" s="103" t="s">
        <v>38</v>
      </c>
    </row>
    <row r="169" spans="1:9" x14ac:dyDescent="0.2">
      <c r="A169" s="217">
        <v>44287</v>
      </c>
      <c r="B169" s="228">
        <v>17795</v>
      </c>
      <c r="C169" s="229" t="s">
        <v>180</v>
      </c>
      <c r="D169" s="242" t="s">
        <v>116</v>
      </c>
      <c r="E169" s="208" t="s">
        <v>319</v>
      </c>
      <c r="F169" s="183">
        <v>147.79</v>
      </c>
      <c r="G169" s="118">
        <v>42317</v>
      </c>
      <c r="H169" s="102">
        <v>44309</v>
      </c>
      <c r="I169" s="103" t="s">
        <v>38</v>
      </c>
    </row>
    <row r="170" spans="1:9" x14ac:dyDescent="0.2">
      <c r="A170" s="217">
        <v>44273</v>
      </c>
      <c r="B170" s="228">
        <v>674065</v>
      </c>
      <c r="C170" s="229" t="s">
        <v>320</v>
      </c>
      <c r="D170" s="242" t="s">
        <v>133</v>
      </c>
      <c r="E170" s="208" t="s">
        <v>235</v>
      </c>
      <c r="F170" s="183">
        <v>14905</v>
      </c>
      <c r="G170" s="118">
        <v>42318</v>
      </c>
      <c r="H170" s="102">
        <v>44309</v>
      </c>
      <c r="I170" s="103" t="s">
        <v>38</v>
      </c>
    </row>
    <row r="171" spans="1:9" x14ac:dyDescent="0.2">
      <c r="A171" s="217">
        <v>44295</v>
      </c>
      <c r="B171" s="228">
        <v>883056</v>
      </c>
      <c r="C171" s="229" t="s">
        <v>267</v>
      </c>
      <c r="D171" s="242" t="s">
        <v>268</v>
      </c>
      <c r="E171" s="208" t="s">
        <v>321</v>
      </c>
      <c r="F171" s="183">
        <v>441.53</v>
      </c>
      <c r="G171" s="118">
        <v>42319</v>
      </c>
      <c r="H171" s="102">
        <v>44309</v>
      </c>
      <c r="I171" s="103" t="s">
        <v>38</v>
      </c>
    </row>
    <row r="172" spans="1:9" x14ac:dyDescent="0.2">
      <c r="A172" s="217">
        <v>44256</v>
      </c>
      <c r="B172" s="228">
        <v>1495060299481</v>
      </c>
      <c r="C172" s="229" t="s">
        <v>323</v>
      </c>
      <c r="D172" s="242" t="s">
        <v>305</v>
      </c>
      <c r="E172" s="208" t="s">
        <v>324</v>
      </c>
      <c r="F172" s="183">
        <v>3093.49</v>
      </c>
      <c r="G172" s="118">
        <v>42701</v>
      </c>
      <c r="H172" s="102">
        <v>44313</v>
      </c>
      <c r="I172" s="103" t="s">
        <v>37</v>
      </c>
    </row>
    <row r="173" spans="1:9" x14ac:dyDescent="0.2">
      <c r="A173" s="217">
        <v>44308</v>
      </c>
      <c r="B173" s="228" t="s">
        <v>325</v>
      </c>
      <c r="C173" s="229" t="s">
        <v>114</v>
      </c>
      <c r="D173" s="242" t="s">
        <v>111</v>
      </c>
      <c r="E173" s="208" t="s">
        <v>112</v>
      </c>
      <c r="F173" s="183">
        <v>5889.4</v>
      </c>
      <c r="G173" s="118">
        <v>550583000126863</v>
      </c>
      <c r="H173" s="102">
        <v>44315</v>
      </c>
      <c r="I173" s="103" t="s">
        <v>39</v>
      </c>
    </row>
    <row r="174" spans="1:9" x14ac:dyDescent="0.2">
      <c r="A174" s="217">
        <v>44287</v>
      </c>
      <c r="B174" s="228">
        <v>0</v>
      </c>
      <c r="C174" s="229">
        <v>0</v>
      </c>
      <c r="D174" s="242" t="s">
        <v>41</v>
      </c>
      <c r="E174" s="208" t="s">
        <v>129</v>
      </c>
      <c r="F174" s="183">
        <v>1758.89</v>
      </c>
      <c r="G174" s="118">
        <v>553386000018197</v>
      </c>
      <c r="H174" s="102">
        <v>44315</v>
      </c>
      <c r="I174" s="103" t="s">
        <v>39</v>
      </c>
    </row>
    <row r="175" spans="1:9" x14ac:dyDescent="0.2">
      <c r="A175" s="217">
        <v>44309</v>
      </c>
      <c r="B175" s="228">
        <v>0</v>
      </c>
      <c r="C175" s="229">
        <v>0</v>
      </c>
      <c r="D175" s="242" t="s">
        <v>42</v>
      </c>
      <c r="E175" s="208" t="s">
        <v>326</v>
      </c>
      <c r="F175" s="183">
        <v>6053.53</v>
      </c>
      <c r="G175" s="118">
        <v>553558000025545</v>
      </c>
      <c r="H175" s="102">
        <v>44315</v>
      </c>
      <c r="I175" s="103" t="s">
        <v>39</v>
      </c>
    </row>
    <row r="176" spans="1:9" x14ac:dyDescent="0.2">
      <c r="A176" s="217">
        <v>44305</v>
      </c>
      <c r="B176" s="228">
        <v>265</v>
      </c>
      <c r="C176" s="229" t="s">
        <v>213</v>
      </c>
      <c r="D176" s="242" t="s">
        <v>176</v>
      </c>
      <c r="E176" s="208" t="s">
        <v>177</v>
      </c>
      <c r="F176" s="183">
        <v>3736.6</v>
      </c>
      <c r="G176" s="118">
        <v>554298000025545</v>
      </c>
      <c r="H176" s="102">
        <v>44315</v>
      </c>
      <c r="I176" s="103" t="s">
        <v>39</v>
      </c>
    </row>
    <row r="177" spans="1:9" x14ac:dyDescent="0.2">
      <c r="A177" s="217">
        <v>44292</v>
      </c>
      <c r="B177" s="228">
        <v>2239</v>
      </c>
      <c r="C177" s="229" t="s">
        <v>218</v>
      </c>
      <c r="D177" s="242" t="s">
        <v>119</v>
      </c>
      <c r="E177" s="208" t="s">
        <v>128</v>
      </c>
      <c r="F177" s="183">
        <v>375</v>
      </c>
      <c r="G177" s="265">
        <v>42901</v>
      </c>
      <c r="H177" s="102">
        <v>44315</v>
      </c>
      <c r="I177" s="103" t="s">
        <v>38</v>
      </c>
    </row>
    <row r="178" spans="1:9" x14ac:dyDescent="0.2">
      <c r="A178" s="217">
        <v>44301</v>
      </c>
      <c r="B178" s="228">
        <v>2738666</v>
      </c>
      <c r="C178" s="229" t="s">
        <v>327</v>
      </c>
      <c r="D178" s="262" t="s">
        <v>328</v>
      </c>
      <c r="E178" s="208" t="s">
        <v>329</v>
      </c>
      <c r="F178" s="183">
        <v>447.26</v>
      </c>
      <c r="G178" s="265">
        <v>42902</v>
      </c>
      <c r="H178" s="102">
        <v>44315</v>
      </c>
      <c r="I178" s="103" t="s">
        <v>38</v>
      </c>
    </row>
    <row r="179" spans="1:9" x14ac:dyDescent="0.2">
      <c r="A179" s="217">
        <v>44309</v>
      </c>
      <c r="B179" s="228">
        <v>1131448564213780</v>
      </c>
      <c r="C179" s="229" t="s">
        <v>330</v>
      </c>
      <c r="D179" s="242" t="s">
        <v>331</v>
      </c>
      <c r="E179" s="208" t="s">
        <v>71</v>
      </c>
      <c r="F179" s="183">
        <v>1636.53</v>
      </c>
      <c r="G179" s="265">
        <v>42903</v>
      </c>
      <c r="H179" s="102">
        <v>44315</v>
      </c>
      <c r="I179" s="103" t="s">
        <v>44</v>
      </c>
    </row>
    <row r="180" spans="1:9" x14ac:dyDescent="0.2">
      <c r="A180" s="217">
        <v>44312</v>
      </c>
      <c r="B180" s="228">
        <v>1.13145946421371E+16</v>
      </c>
      <c r="C180" s="229">
        <v>4213718000460</v>
      </c>
      <c r="D180" s="242" t="s">
        <v>332</v>
      </c>
      <c r="E180" s="208" t="s">
        <v>71</v>
      </c>
      <c r="F180" s="183">
        <v>974.63</v>
      </c>
      <c r="G180" s="265">
        <v>42904</v>
      </c>
      <c r="H180" s="102">
        <v>44315</v>
      </c>
      <c r="I180" s="103" t="s">
        <v>44</v>
      </c>
    </row>
    <row r="181" spans="1:9" x14ac:dyDescent="0.2">
      <c r="A181" s="217">
        <v>44300</v>
      </c>
      <c r="B181" s="228">
        <v>2300</v>
      </c>
      <c r="C181" s="229" t="s">
        <v>218</v>
      </c>
      <c r="D181" s="242" t="s">
        <v>119</v>
      </c>
      <c r="E181" s="208" t="s">
        <v>196</v>
      </c>
      <c r="F181" s="183">
        <v>4075.5</v>
      </c>
      <c r="G181" s="265">
        <v>42905</v>
      </c>
      <c r="H181" s="102">
        <v>44315</v>
      </c>
      <c r="I181" s="103" t="s">
        <v>38</v>
      </c>
    </row>
    <row r="182" spans="1:9" x14ac:dyDescent="0.2">
      <c r="A182" s="217">
        <v>44300</v>
      </c>
      <c r="B182" s="228">
        <v>2301</v>
      </c>
      <c r="C182" s="229" t="s">
        <v>218</v>
      </c>
      <c r="D182" s="242" t="s">
        <v>119</v>
      </c>
      <c r="E182" s="208" t="s">
        <v>333</v>
      </c>
      <c r="F182" s="183">
        <v>1485</v>
      </c>
      <c r="G182" s="265">
        <v>42908</v>
      </c>
      <c r="H182" s="102">
        <v>44315</v>
      </c>
      <c r="I182" s="103" t="s">
        <v>38</v>
      </c>
    </row>
    <row r="183" spans="1:9" x14ac:dyDescent="0.2">
      <c r="A183" s="217">
        <v>44291</v>
      </c>
      <c r="B183" s="228">
        <v>310666</v>
      </c>
      <c r="C183" s="229" t="s">
        <v>189</v>
      </c>
      <c r="D183" s="242" t="s">
        <v>150</v>
      </c>
      <c r="E183" s="208" t="s">
        <v>190</v>
      </c>
      <c r="F183" s="183">
        <v>1938</v>
      </c>
      <c r="G183" s="265">
        <v>42907</v>
      </c>
      <c r="H183" s="102">
        <v>44315</v>
      </c>
      <c r="I183" s="103" t="s">
        <v>38</v>
      </c>
    </row>
    <row r="184" spans="1:9" x14ac:dyDescent="0.2">
      <c r="A184" s="217">
        <v>44302</v>
      </c>
      <c r="B184" s="228">
        <v>2315</v>
      </c>
      <c r="C184" s="229" t="s">
        <v>218</v>
      </c>
      <c r="D184" s="242" t="s">
        <v>119</v>
      </c>
      <c r="E184" s="208" t="s">
        <v>334</v>
      </c>
      <c r="F184" s="183">
        <v>515.79999999999995</v>
      </c>
      <c r="G184" s="265">
        <v>42908</v>
      </c>
      <c r="H184" s="102">
        <v>44315</v>
      </c>
      <c r="I184" s="103" t="s">
        <v>38</v>
      </c>
    </row>
    <row r="185" spans="1:9" x14ac:dyDescent="0.2">
      <c r="A185" s="217">
        <v>44306</v>
      </c>
      <c r="B185" s="228">
        <v>30896</v>
      </c>
      <c r="C185" s="229" t="s">
        <v>335</v>
      </c>
      <c r="D185" s="242" t="s">
        <v>157</v>
      </c>
      <c r="E185" s="208" t="s">
        <v>336</v>
      </c>
      <c r="F185" s="183">
        <v>712.74</v>
      </c>
      <c r="G185" s="265">
        <v>42909</v>
      </c>
      <c r="H185" s="102">
        <v>44315</v>
      </c>
      <c r="I185" s="103" t="s">
        <v>38</v>
      </c>
    </row>
    <row r="186" spans="1:9" x14ac:dyDescent="0.2">
      <c r="A186" s="217">
        <v>44292</v>
      </c>
      <c r="B186" s="228">
        <v>2110603</v>
      </c>
      <c r="C186" s="229" t="s">
        <v>184</v>
      </c>
      <c r="D186" s="242" t="s">
        <v>185</v>
      </c>
      <c r="E186" s="268" t="s">
        <v>337</v>
      </c>
      <c r="F186" s="183">
        <v>2306.4</v>
      </c>
      <c r="G186" s="265">
        <v>42910</v>
      </c>
      <c r="H186" s="102">
        <v>44315</v>
      </c>
      <c r="I186" s="103" t="s">
        <v>38</v>
      </c>
    </row>
    <row r="187" spans="1:9" x14ac:dyDescent="0.2">
      <c r="A187" s="217">
        <v>44292</v>
      </c>
      <c r="B187" s="228">
        <v>223192</v>
      </c>
      <c r="C187" s="229" t="s">
        <v>182</v>
      </c>
      <c r="D187" s="242" t="s">
        <v>338</v>
      </c>
      <c r="E187" s="270" t="s">
        <v>339</v>
      </c>
      <c r="F187" s="183">
        <v>3185.72</v>
      </c>
      <c r="G187" s="265">
        <v>42911</v>
      </c>
      <c r="H187" s="102">
        <v>44315</v>
      </c>
      <c r="I187" s="103" t="s">
        <v>38</v>
      </c>
    </row>
    <row r="188" spans="1:9" x14ac:dyDescent="0.2">
      <c r="A188" s="217">
        <v>44299</v>
      </c>
      <c r="B188" s="228">
        <v>312720</v>
      </c>
      <c r="C188" s="229" t="s">
        <v>192</v>
      </c>
      <c r="D188" s="242" t="s">
        <v>151</v>
      </c>
      <c r="E188" s="208" t="s">
        <v>118</v>
      </c>
      <c r="F188" s="183">
        <v>475.78</v>
      </c>
      <c r="G188" s="265">
        <v>42912</v>
      </c>
      <c r="H188" s="102">
        <v>44315</v>
      </c>
      <c r="I188" s="103" t="s">
        <v>38</v>
      </c>
    </row>
    <row r="189" spans="1:9" x14ac:dyDescent="0.2">
      <c r="A189" s="217">
        <v>44299</v>
      </c>
      <c r="B189" s="228">
        <v>21269</v>
      </c>
      <c r="C189" s="229" t="s">
        <v>340</v>
      </c>
      <c r="D189" s="242" t="s">
        <v>341</v>
      </c>
      <c r="E189" s="208" t="s">
        <v>148</v>
      </c>
      <c r="F189" s="183">
        <v>1064</v>
      </c>
      <c r="G189" s="265">
        <v>42913</v>
      </c>
      <c r="H189" s="102">
        <v>44315</v>
      </c>
      <c r="I189" s="103" t="s">
        <v>38</v>
      </c>
    </row>
    <row r="190" spans="1:9" x14ac:dyDescent="0.2">
      <c r="A190" s="217">
        <v>44313</v>
      </c>
      <c r="B190" s="228">
        <v>8558</v>
      </c>
      <c r="C190" s="229" t="s">
        <v>197</v>
      </c>
      <c r="D190" s="242" t="s">
        <v>198</v>
      </c>
      <c r="E190" s="208" t="s">
        <v>83</v>
      </c>
      <c r="F190" s="183">
        <v>2171.75</v>
      </c>
      <c r="G190" s="265">
        <v>42914</v>
      </c>
      <c r="H190" s="102">
        <v>44315</v>
      </c>
      <c r="I190" s="103" t="s">
        <v>38</v>
      </c>
    </row>
    <row r="191" spans="1:9" x14ac:dyDescent="0.2">
      <c r="A191" s="217">
        <v>44312</v>
      </c>
      <c r="B191" s="228">
        <v>0</v>
      </c>
      <c r="C191" s="229">
        <v>0</v>
      </c>
      <c r="D191" s="242" t="s">
        <v>70</v>
      </c>
      <c r="E191" s="208" t="s">
        <v>326</v>
      </c>
      <c r="F191" s="183">
        <v>5532.14</v>
      </c>
      <c r="G191" s="118">
        <v>551819000058671</v>
      </c>
      <c r="H191" s="102">
        <v>44316</v>
      </c>
      <c r="I191" s="103" t="s">
        <v>39</v>
      </c>
    </row>
    <row r="192" spans="1:9" x14ac:dyDescent="0.2">
      <c r="A192" s="217">
        <v>44293</v>
      </c>
      <c r="B192" s="228">
        <v>310854</v>
      </c>
      <c r="C192" s="229" t="s">
        <v>189</v>
      </c>
      <c r="D192" s="242" t="s">
        <v>150</v>
      </c>
      <c r="E192" s="208" t="s">
        <v>357</v>
      </c>
      <c r="F192" s="183">
        <v>359.6</v>
      </c>
      <c r="G192" s="265">
        <v>43001</v>
      </c>
      <c r="H192" s="102">
        <v>44316</v>
      </c>
      <c r="I192" s="103" t="s">
        <v>38</v>
      </c>
    </row>
    <row r="193" spans="1:9" x14ac:dyDescent="0.2">
      <c r="A193" s="217">
        <v>44308</v>
      </c>
      <c r="B193" s="228">
        <v>71408</v>
      </c>
      <c r="C193" s="229" t="s">
        <v>274</v>
      </c>
      <c r="D193" s="242" t="s">
        <v>275</v>
      </c>
      <c r="E193" s="208" t="s">
        <v>127</v>
      </c>
      <c r="F193" s="183">
        <v>2634.05</v>
      </c>
      <c r="G193" s="265">
        <v>43002</v>
      </c>
      <c r="H193" s="102">
        <v>44316</v>
      </c>
      <c r="I193" s="103" t="s">
        <v>38</v>
      </c>
    </row>
    <row r="194" spans="1:9" x14ac:dyDescent="0.2">
      <c r="A194" s="217">
        <v>44308</v>
      </c>
      <c r="B194" s="228">
        <v>28475</v>
      </c>
      <c r="C194" s="229" t="s">
        <v>292</v>
      </c>
      <c r="D194" s="242" t="s">
        <v>293</v>
      </c>
      <c r="E194" s="208" t="s">
        <v>294</v>
      </c>
      <c r="F194" s="183">
        <v>322.5</v>
      </c>
      <c r="G194" s="265">
        <v>43003</v>
      </c>
      <c r="H194" s="102">
        <v>44316</v>
      </c>
      <c r="I194" s="103" t="s">
        <v>38</v>
      </c>
    </row>
    <row r="195" spans="1:9" x14ac:dyDescent="0.2">
      <c r="A195" s="217">
        <v>44301</v>
      </c>
      <c r="B195" s="228">
        <v>313116</v>
      </c>
      <c r="C195" s="229" t="s">
        <v>192</v>
      </c>
      <c r="D195" s="242" t="s">
        <v>151</v>
      </c>
      <c r="E195" s="208" t="s">
        <v>344</v>
      </c>
      <c r="F195" s="183">
        <v>443.91</v>
      </c>
      <c r="G195" s="265">
        <v>43004</v>
      </c>
      <c r="H195" s="102">
        <v>44316</v>
      </c>
      <c r="I195" s="103" t="s">
        <v>38</v>
      </c>
    </row>
    <row r="196" spans="1:9" x14ac:dyDescent="0.2">
      <c r="A196" s="217">
        <v>44302</v>
      </c>
      <c r="B196" s="228">
        <v>241185</v>
      </c>
      <c r="C196" s="229" t="s">
        <v>214</v>
      </c>
      <c r="D196" s="242" t="s">
        <v>163</v>
      </c>
      <c r="E196" s="208" t="s">
        <v>115</v>
      </c>
      <c r="F196" s="183">
        <v>407.4</v>
      </c>
      <c r="G196" s="265">
        <v>43005</v>
      </c>
      <c r="H196" s="102">
        <v>44316</v>
      </c>
      <c r="I196" s="103" t="s">
        <v>38</v>
      </c>
    </row>
    <row r="197" spans="1:9" x14ac:dyDescent="0.2">
      <c r="A197" s="217">
        <v>44302</v>
      </c>
      <c r="B197" s="228">
        <v>313361</v>
      </c>
      <c r="C197" s="229" t="s">
        <v>192</v>
      </c>
      <c r="D197" s="242" t="s">
        <v>151</v>
      </c>
      <c r="E197" s="208" t="s">
        <v>345</v>
      </c>
      <c r="F197" s="183">
        <v>2502.12</v>
      </c>
      <c r="G197" s="265">
        <v>43006</v>
      </c>
      <c r="H197" s="102">
        <v>44316</v>
      </c>
      <c r="I197" s="103" t="s">
        <v>38</v>
      </c>
    </row>
    <row r="198" spans="1:9" x14ac:dyDescent="0.2">
      <c r="A198" s="217">
        <v>44309</v>
      </c>
      <c r="B198" s="228">
        <v>26618</v>
      </c>
      <c r="C198" s="229" t="s">
        <v>178</v>
      </c>
      <c r="D198" s="260" t="s">
        <v>346</v>
      </c>
      <c r="E198" s="208" t="s">
        <v>179</v>
      </c>
      <c r="F198" s="183">
        <v>16380.94</v>
      </c>
      <c r="G198" s="265">
        <v>43007</v>
      </c>
      <c r="H198" s="102">
        <v>44316</v>
      </c>
      <c r="I198" s="103" t="s">
        <v>38</v>
      </c>
    </row>
    <row r="199" spans="1:9" x14ac:dyDescent="0.2">
      <c r="A199" s="217"/>
      <c r="B199" s="228"/>
      <c r="C199" s="229"/>
      <c r="D199" s="242"/>
      <c r="E199" s="208"/>
      <c r="F199" s="183"/>
      <c r="G199" s="118"/>
      <c r="H199" s="102"/>
      <c r="I199" s="103"/>
    </row>
    <row r="200" spans="1:9" x14ac:dyDescent="0.2">
      <c r="A200" s="217"/>
      <c r="B200" s="219"/>
      <c r="C200" s="213"/>
      <c r="D200" s="242"/>
      <c r="E200" s="208"/>
      <c r="F200" s="101"/>
      <c r="G200" s="118"/>
      <c r="H200" s="102"/>
      <c r="I200" s="103"/>
    </row>
    <row r="201" spans="1:9" x14ac:dyDescent="0.2">
      <c r="A201" s="217"/>
      <c r="B201" s="214"/>
      <c r="C201" s="243"/>
      <c r="D201" s="242"/>
      <c r="E201" s="144" t="s">
        <v>5</v>
      </c>
      <c r="F201" s="143">
        <f>SUM(F30:F200)</f>
        <v>372049.63000000024</v>
      </c>
      <c r="G201" s="118"/>
      <c r="H201" s="102"/>
      <c r="I201" s="103"/>
    </row>
    <row r="202" spans="1:9" x14ac:dyDescent="0.2">
      <c r="D202" s="244"/>
    </row>
    <row r="206" spans="1:9" x14ac:dyDescent="0.2">
      <c r="C206" s="231"/>
      <c r="D206" s="263"/>
      <c r="E206" s="141" t="s">
        <v>142</v>
      </c>
    </row>
    <row r="207" spans="1:9" x14ac:dyDescent="0.2">
      <c r="D207" s="230"/>
      <c r="E207" s="81" t="s">
        <v>143</v>
      </c>
    </row>
  </sheetData>
  <sheetProtection selectLockedCells="1" selectUnlockedCells="1"/>
  <mergeCells count="34">
    <mergeCell ref="I28:I29"/>
    <mergeCell ref="A25:C25"/>
    <mergeCell ref="D25:I25"/>
    <mergeCell ref="A27:D27"/>
    <mergeCell ref="E27:I27"/>
    <mergeCell ref="A28:C28"/>
    <mergeCell ref="D28:D29"/>
    <mergeCell ref="E28:E29"/>
    <mergeCell ref="F28:F29"/>
    <mergeCell ref="G28:G29"/>
    <mergeCell ref="H28:H29"/>
    <mergeCell ref="A24:D24"/>
    <mergeCell ref="A20:D20"/>
    <mergeCell ref="A11:D11"/>
    <mergeCell ref="E11:I11"/>
    <mergeCell ref="A12:D12"/>
    <mergeCell ref="E12:I12"/>
    <mergeCell ref="A16:D16"/>
    <mergeCell ref="A17:D17"/>
    <mergeCell ref="A18:D18"/>
    <mergeCell ref="A19:D19"/>
    <mergeCell ref="A21:D21"/>
    <mergeCell ref="A22:D22"/>
    <mergeCell ref="A23:D23"/>
    <mergeCell ref="A15:E15"/>
    <mergeCell ref="A10:D10"/>
    <mergeCell ref="E10:I10"/>
    <mergeCell ref="A1:I5"/>
    <mergeCell ref="A6:I6"/>
    <mergeCell ref="A7:I7"/>
    <mergeCell ref="A8:D8"/>
    <mergeCell ref="E8:I8"/>
    <mergeCell ref="A9:D9"/>
    <mergeCell ref="E9:I9"/>
  </mergeCells>
  <pageMargins left="0.47361111111111109" right="0.1111111111111111" top="1.7715277777777778" bottom="0.59027777777777779" header="0.51180555555555551" footer="0.51180555555555551"/>
  <pageSetup paperSize="9" scale="56" firstPageNumber="0" fitToHeight="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8"/>
  <sheetViews>
    <sheetView topLeftCell="F244" workbookViewId="0">
      <selection activeCell="A2" sqref="A2:O2"/>
    </sheetView>
  </sheetViews>
  <sheetFormatPr defaultRowHeight="15" x14ac:dyDescent="0.25"/>
  <cols>
    <col min="1" max="1" width="12.7109375" customWidth="1"/>
    <col min="3" max="3" width="10.5703125" customWidth="1"/>
    <col min="4" max="4" width="10.85546875" customWidth="1"/>
    <col min="5" max="5" width="22.42578125" customWidth="1"/>
    <col min="6" max="6" width="12.42578125" customWidth="1"/>
    <col min="7" max="7" width="22.85546875" customWidth="1"/>
    <col min="8" max="8" width="14.42578125" customWidth="1"/>
    <col min="9" max="9" width="15" customWidth="1"/>
    <col min="10" max="10" width="16.42578125" customWidth="1"/>
    <col min="11" max="11" width="23.140625" customWidth="1"/>
    <col min="12" max="12" width="27" customWidth="1"/>
    <col min="13" max="13" width="20.42578125" customWidth="1"/>
    <col min="14" max="14" width="17.28515625" customWidth="1"/>
    <col min="15" max="15" width="20.140625" customWidth="1"/>
  </cols>
  <sheetData>
    <row r="1" spans="1:15" ht="15.75" x14ac:dyDescent="0.25">
      <c r="A1" s="363" t="s">
        <v>407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4"/>
    </row>
    <row r="2" spans="1:15" ht="15.75" x14ac:dyDescent="0.25">
      <c r="A2" s="365" t="s">
        <v>59</v>
      </c>
      <c r="B2" s="365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7"/>
    </row>
    <row r="3" spans="1:15" ht="15.75" x14ac:dyDescent="0.25">
      <c r="A3" s="368" t="s">
        <v>422</v>
      </c>
      <c r="B3" s="368"/>
      <c r="C3" s="369"/>
      <c r="D3" s="369"/>
      <c r="E3" s="369"/>
      <c r="F3" s="369"/>
      <c r="G3" s="369"/>
      <c r="H3" s="368" t="s">
        <v>421</v>
      </c>
      <c r="I3" s="369"/>
      <c r="J3" s="369"/>
      <c r="K3" s="369"/>
      <c r="L3" s="369"/>
      <c r="M3" s="369"/>
      <c r="N3" s="369"/>
      <c r="O3" s="370"/>
    </row>
    <row r="4" spans="1:15" ht="15.75" x14ac:dyDescent="0.25">
      <c r="A4" s="150" t="s">
        <v>74</v>
      </c>
      <c r="B4" s="167"/>
      <c r="C4" s="150"/>
      <c r="D4" s="371" t="s">
        <v>75</v>
      </c>
      <c r="E4" s="371"/>
      <c r="F4" s="371"/>
      <c r="G4" s="286" t="s">
        <v>76</v>
      </c>
      <c r="H4" s="150" t="s">
        <v>8</v>
      </c>
      <c r="I4" s="168" t="s">
        <v>77</v>
      </c>
      <c r="J4" s="168" t="s">
        <v>62</v>
      </c>
      <c r="K4" s="168" t="s">
        <v>63</v>
      </c>
      <c r="L4" s="168" t="s">
        <v>78</v>
      </c>
      <c r="M4" s="168" t="s">
        <v>90</v>
      </c>
      <c r="N4" s="168" t="s">
        <v>91</v>
      </c>
      <c r="O4" s="168" t="s">
        <v>64</v>
      </c>
    </row>
    <row r="5" spans="1:15" ht="15.75" x14ac:dyDescent="0.25">
      <c r="A5" s="381">
        <v>44287</v>
      </c>
      <c r="B5" s="169" t="s">
        <v>84</v>
      </c>
      <c r="C5" s="301" t="s">
        <v>85</v>
      </c>
      <c r="D5" s="301" t="s">
        <v>60</v>
      </c>
      <c r="E5" s="301" t="s">
        <v>61</v>
      </c>
      <c r="F5" s="170" t="s">
        <v>86</v>
      </c>
      <c r="G5" s="366"/>
      <c r="H5" s="366"/>
      <c r="I5" s="366"/>
      <c r="J5" s="366"/>
      <c r="K5" s="366"/>
      <c r="L5" s="366"/>
      <c r="M5" s="366"/>
      <c r="N5" s="366"/>
      <c r="O5" s="367"/>
    </row>
    <row r="6" spans="1:15" ht="15.75" x14ac:dyDescent="0.25">
      <c r="A6" s="381"/>
      <c r="B6" s="372">
        <v>100</v>
      </c>
      <c r="C6" s="375">
        <v>3</v>
      </c>
      <c r="D6" s="375">
        <v>20</v>
      </c>
      <c r="E6" s="375">
        <v>1380</v>
      </c>
      <c r="F6" s="375">
        <v>11</v>
      </c>
      <c r="G6" s="378">
        <v>44287</v>
      </c>
      <c r="H6" s="375">
        <v>0</v>
      </c>
      <c r="I6" s="386">
        <v>0</v>
      </c>
      <c r="J6" s="386">
        <v>0</v>
      </c>
      <c r="K6" s="386">
        <v>0</v>
      </c>
      <c r="L6" s="386">
        <v>1430</v>
      </c>
      <c r="M6" s="386">
        <v>12.5</v>
      </c>
      <c r="N6" s="386">
        <f>L6-M6</f>
        <v>1417.5</v>
      </c>
      <c r="O6" s="288">
        <v>1398</v>
      </c>
    </row>
    <row r="7" spans="1:15" ht="15.75" x14ac:dyDescent="0.25">
      <c r="A7" s="381"/>
      <c r="B7" s="373"/>
      <c r="C7" s="376"/>
      <c r="D7" s="376"/>
      <c r="E7" s="376"/>
      <c r="F7" s="376"/>
      <c r="G7" s="379"/>
      <c r="H7" s="376"/>
      <c r="I7" s="387"/>
      <c r="J7" s="387"/>
      <c r="K7" s="387"/>
      <c r="L7" s="387"/>
      <c r="M7" s="387"/>
      <c r="N7" s="387"/>
      <c r="O7" s="288">
        <v>20</v>
      </c>
    </row>
    <row r="8" spans="1:15" ht="15.75" x14ac:dyDescent="0.25">
      <c r="A8" s="381"/>
      <c r="B8" s="374"/>
      <c r="C8" s="377"/>
      <c r="D8" s="377"/>
      <c r="E8" s="377"/>
      <c r="F8" s="377"/>
      <c r="G8" s="380"/>
      <c r="H8" s="377"/>
      <c r="I8" s="388"/>
      <c r="J8" s="388"/>
      <c r="K8" s="388"/>
      <c r="L8" s="388"/>
      <c r="M8" s="388"/>
      <c r="N8" s="388"/>
      <c r="O8" s="282">
        <f>O6+O7</f>
        <v>1418</v>
      </c>
    </row>
    <row r="9" spans="1:15" ht="15.75" x14ac:dyDescent="0.25">
      <c r="A9" s="381"/>
      <c r="B9" s="250"/>
      <c r="C9" s="151"/>
      <c r="D9" s="382" t="s">
        <v>79</v>
      </c>
      <c r="E9" s="382"/>
      <c r="F9" s="382"/>
      <c r="G9" s="285" t="s">
        <v>80</v>
      </c>
      <c r="H9" s="287"/>
      <c r="I9" s="288"/>
      <c r="J9" s="288"/>
      <c r="K9" s="288"/>
      <c r="L9" s="288"/>
      <c r="M9" s="288"/>
      <c r="N9" s="288"/>
      <c r="O9" s="288"/>
    </row>
    <row r="10" spans="1:15" ht="15" customHeight="1" x14ac:dyDescent="0.25">
      <c r="A10" s="381"/>
      <c r="B10" s="381"/>
      <c r="C10" s="381"/>
      <c r="D10" s="301" t="s">
        <v>60</v>
      </c>
      <c r="E10" s="301" t="s">
        <v>61</v>
      </c>
      <c r="F10" s="170" t="s">
        <v>86</v>
      </c>
      <c r="G10" s="366"/>
      <c r="H10" s="366"/>
      <c r="I10" s="366"/>
      <c r="J10" s="366"/>
      <c r="K10" s="366"/>
      <c r="L10" s="366"/>
      <c r="M10" s="366"/>
      <c r="N10" s="366"/>
      <c r="O10" s="367"/>
    </row>
    <row r="11" spans="1:15" ht="15.75" x14ac:dyDescent="0.25">
      <c r="A11" s="381"/>
      <c r="B11" s="381"/>
      <c r="C11" s="381"/>
      <c r="D11" s="287">
        <v>5</v>
      </c>
      <c r="E11" s="287">
        <v>295</v>
      </c>
      <c r="F11" s="287">
        <v>7</v>
      </c>
      <c r="G11" s="284">
        <v>44291</v>
      </c>
      <c r="H11" s="287">
        <v>0</v>
      </c>
      <c r="I11" s="288">
        <v>0</v>
      </c>
      <c r="J11" s="288">
        <v>0</v>
      </c>
      <c r="K11" s="288">
        <v>0</v>
      </c>
      <c r="L11" s="288">
        <v>295</v>
      </c>
      <c r="M11" s="288">
        <v>7</v>
      </c>
      <c r="N11" s="288">
        <f>L11-M11</f>
        <v>288</v>
      </c>
      <c r="O11" s="282">
        <v>288</v>
      </c>
    </row>
    <row r="12" spans="1:15" ht="15.75" x14ac:dyDescent="0.25">
      <c r="A12" s="389"/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1"/>
    </row>
    <row r="13" spans="1:15" ht="15.75" x14ac:dyDescent="0.25">
      <c r="A13" s="381">
        <v>44288</v>
      </c>
      <c r="B13" s="169" t="s">
        <v>84</v>
      </c>
      <c r="C13" s="301" t="s">
        <v>85</v>
      </c>
      <c r="D13" s="301" t="s">
        <v>60</v>
      </c>
      <c r="E13" s="301" t="s">
        <v>61</v>
      </c>
      <c r="F13" s="170" t="s">
        <v>86</v>
      </c>
      <c r="G13" s="366"/>
      <c r="H13" s="366"/>
      <c r="I13" s="366"/>
      <c r="J13" s="366"/>
      <c r="K13" s="366"/>
      <c r="L13" s="366"/>
      <c r="M13" s="366"/>
      <c r="N13" s="366"/>
      <c r="O13" s="367"/>
    </row>
    <row r="14" spans="1:15" ht="15.75" x14ac:dyDescent="0.25">
      <c r="A14" s="381"/>
      <c r="B14" s="289">
        <v>100</v>
      </c>
      <c r="C14" s="292">
        <v>2</v>
      </c>
      <c r="D14" s="292">
        <v>13</v>
      </c>
      <c r="E14" s="292">
        <v>1217</v>
      </c>
      <c r="F14" s="292">
        <v>10</v>
      </c>
      <c r="G14" s="298">
        <v>44291</v>
      </c>
      <c r="H14" s="292">
        <v>0</v>
      </c>
      <c r="I14" s="295">
        <v>0</v>
      </c>
      <c r="J14" s="295">
        <v>0</v>
      </c>
      <c r="K14" s="295">
        <v>0</v>
      </c>
      <c r="L14" s="295">
        <v>1267</v>
      </c>
      <c r="M14" s="295">
        <v>11</v>
      </c>
      <c r="N14" s="295">
        <f>L14-M14</f>
        <v>1256</v>
      </c>
      <c r="O14" s="238">
        <v>1256</v>
      </c>
    </row>
    <row r="15" spans="1:15" ht="15.75" x14ac:dyDescent="0.25">
      <c r="A15" s="381"/>
      <c r="B15" s="250"/>
      <c r="C15" s="151"/>
      <c r="D15" s="382" t="s">
        <v>79</v>
      </c>
      <c r="E15" s="382"/>
      <c r="F15" s="382"/>
      <c r="G15" s="285" t="s">
        <v>80</v>
      </c>
      <c r="H15" s="287"/>
      <c r="I15" s="288"/>
      <c r="J15" s="288"/>
      <c r="K15" s="288"/>
      <c r="L15" s="288"/>
      <c r="M15" s="288"/>
      <c r="N15" s="288"/>
      <c r="O15" s="288"/>
    </row>
    <row r="16" spans="1:15" ht="15.75" x14ac:dyDescent="0.25">
      <c r="A16" s="381"/>
      <c r="B16" s="381"/>
      <c r="C16" s="381"/>
      <c r="D16" s="301" t="s">
        <v>60</v>
      </c>
      <c r="E16" s="301" t="s">
        <v>61</v>
      </c>
      <c r="F16" s="170" t="s">
        <v>86</v>
      </c>
      <c r="G16" s="366"/>
      <c r="H16" s="366"/>
      <c r="I16" s="366"/>
      <c r="J16" s="366"/>
      <c r="K16" s="366"/>
      <c r="L16" s="366"/>
      <c r="M16" s="366"/>
      <c r="N16" s="366"/>
      <c r="O16" s="367"/>
    </row>
    <row r="17" spans="1:15" ht="15.75" x14ac:dyDescent="0.25">
      <c r="A17" s="381"/>
      <c r="B17" s="381"/>
      <c r="C17" s="381"/>
      <c r="D17" s="375">
        <v>0</v>
      </c>
      <c r="E17" s="375">
        <v>263</v>
      </c>
      <c r="F17" s="375">
        <v>3</v>
      </c>
      <c r="G17" s="378">
        <v>44291</v>
      </c>
      <c r="H17" s="375">
        <v>0</v>
      </c>
      <c r="I17" s="386">
        <v>0</v>
      </c>
      <c r="J17" s="386">
        <v>0</v>
      </c>
      <c r="K17" s="386">
        <v>0</v>
      </c>
      <c r="L17" s="386">
        <v>263</v>
      </c>
      <c r="M17" s="386">
        <v>3</v>
      </c>
      <c r="N17" s="386">
        <f>L17-M17</f>
        <v>260</v>
      </c>
      <c r="O17" s="288">
        <v>240</v>
      </c>
    </row>
    <row r="18" spans="1:15" ht="15.75" x14ac:dyDescent="0.25">
      <c r="A18" s="381"/>
      <c r="B18" s="381"/>
      <c r="C18" s="381"/>
      <c r="D18" s="376"/>
      <c r="E18" s="376"/>
      <c r="F18" s="376"/>
      <c r="G18" s="376"/>
      <c r="H18" s="376"/>
      <c r="I18" s="387"/>
      <c r="J18" s="387"/>
      <c r="K18" s="387"/>
      <c r="L18" s="387"/>
      <c r="M18" s="387"/>
      <c r="N18" s="387"/>
      <c r="O18" s="288">
        <v>20</v>
      </c>
    </row>
    <row r="19" spans="1:15" ht="15.75" x14ac:dyDescent="0.25">
      <c r="A19" s="381"/>
      <c r="B19" s="381"/>
      <c r="C19" s="381"/>
      <c r="D19" s="377"/>
      <c r="E19" s="377"/>
      <c r="F19" s="377"/>
      <c r="G19" s="377"/>
      <c r="H19" s="377"/>
      <c r="I19" s="388"/>
      <c r="J19" s="388"/>
      <c r="K19" s="388"/>
      <c r="L19" s="388"/>
      <c r="M19" s="388"/>
      <c r="N19" s="388"/>
      <c r="O19" s="282">
        <f>O17+O18</f>
        <v>260</v>
      </c>
    </row>
    <row r="20" spans="1:15" ht="15.75" x14ac:dyDescent="0.25">
      <c r="A20" s="366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7"/>
    </row>
    <row r="21" spans="1:15" ht="15.75" x14ac:dyDescent="0.25">
      <c r="A21" s="150" t="s">
        <v>74</v>
      </c>
      <c r="B21" s="167"/>
      <c r="C21" s="150"/>
      <c r="D21" s="371" t="s">
        <v>75</v>
      </c>
      <c r="E21" s="371"/>
      <c r="F21" s="371"/>
      <c r="G21" s="180" t="s">
        <v>76</v>
      </c>
      <c r="H21" s="168" t="s">
        <v>8</v>
      </c>
      <c r="I21" s="168" t="s">
        <v>77</v>
      </c>
      <c r="J21" s="168" t="s">
        <v>62</v>
      </c>
      <c r="K21" s="168" t="s">
        <v>63</v>
      </c>
      <c r="L21" s="168" t="s">
        <v>78</v>
      </c>
      <c r="M21" s="168" t="s">
        <v>90</v>
      </c>
      <c r="N21" s="168" t="s">
        <v>91</v>
      </c>
      <c r="O21" s="168" t="s">
        <v>64</v>
      </c>
    </row>
    <row r="22" spans="1:15" ht="15.75" x14ac:dyDescent="0.25">
      <c r="A22" s="381">
        <v>44289</v>
      </c>
      <c r="B22" s="169" t="s">
        <v>84</v>
      </c>
      <c r="C22" s="301" t="s">
        <v>85</v>
      </c>
      <c r="D22" s="301" t="s">
        <v>60</v>
      </c>
      <c r="E22" s="301" t="s">
        <v>61</v>
      </c>
      <c r="F22" s="170" t="s">
        <v>86</v>
      </c>
      <c r="G22" s="367"/>
      <c r="H22" s="367"/>
      <c r="I22" s="367"/>
      <c r="J22" s="367"/>
      <c r="K22" s="367"/>
      <c r="L22" s="367"/>
      <c r="M22" s="367"/>
      <c r="N22" s="367"/>
      <c r="O22" s="367"/>
    </row>
    <row r="23" spans="1:15" ht="15.75" x14ac:dyDescent="0.25">
      <c r="A23" s="381"/>
      <c r="B23" s="250">
        <v>100</v>
      </c>
      <c r="C23" s="287">
        <v>3</v>
      </c>
      <c r="D23" s="287">
        <v>10</v>
      </c>
      <c r="E23" s="287">
        <v>1163</v>
      </c>
      <c r="F23" s="287">
        <v>8</v>
      </c>
      <c r="G23" s="284">
        <v>44291</v>
      </c>
      <c r="H23" s="287">
        <v>0</v>
      </c>
      <c r="I23" s="288">
        <v>0</v>
      </c>
      <c r="J23" s="288">
        <v>0</v>
      </c>
      <c r="K23" s="288">
        <v>0</v>
      </c>
      <c r="L23" s="288">
        <v>1213</v>
      </c>
      <c r="M23" s="295">
        <v>9.5</v>
      </c>
      <c r="N23" s="295">
        <f>L23-M23</f>
        <v>1203.5</v>
      </c>
      <c r="O23" s="282">
        <v>1204</v>
      </c>
    </row>
    <row r="24" spans="1:15" ht="15.75" x14ac:dyDescent="0.25">
      <c r="A24" s="381"/>
      <c r="B24" s="250"/>
      <c r="C24" s="151"/>
      <c r="D24" s="382" t="s">
        <v>79</v>
      </c>
      <c r="E24" s="382"/>
      <c r="F24" s="382"/>
      <c r="G24" s="285" t="s">
        <v>80</v>
      </c>
      <c r="H24" s="287"/>
      <c r="I24" s="288"/>
      <c r="J24" s="288"/>
      <c r="K24" s="288"/>
      <c r="L24" s="288"/>
      <c r="M24" s="288"/>
      <c r="N24" s="288"/>
      <c r="O24" s="288"/>
    </row>
    <row r="25" spans="1:15" ht="15.75" x14ac:dyDescent="0.25">
      <c r="A25" s="381"/>
      <c r="B25" s="381"/>
      <c r="C25" s="381"/>
      <c r="D25" s="301" t="s">
        <v>60</v>
      </c>
      <c r="E25" s="301" t="s">
        <v>61</v>
      </c>
      <c r="F25" s="170" t="s">
        <v>86</v>
      </c>
      <c r="G25" s="366"/>
      <c r="H25" s="366"/>
      <c r="I25" s="366"/>
      <c r="J25" s="366"/>
      <c r="K25" s="366"/>
      <c r="L25" s="366"/>
      <c r="M25" s="366"/>
      <c r="N25" s="366"/>
      <c r="O25" s="367"/>
    </row>
    <row r="26" spans="1:15" ht="15" customHeight="1" x14ac:dyDescent="0.25">
      <c r="A26" s="381"/>
      <c r="B26" s="381"/>
      <c r="C26" s="381"/>
      <c r="D26" s="287">
        <v>3</v>
      </c>
      <c r="E26" s="287">
        <v>249</v>
      </c>
      <c r="F26" s="287">
        <v>8</v>
      </c>
      <c r="G26" s="284">
        <v>44291</v>
      </c>
      <c r="H26" s="287">
        <v>0</v>
      </c>
      <c r="I26" s="288">
        <v>0</v>
      </c>
      <c r="J26" s="288">
        <v>0</v>
      </c>
      <c r="K26" s="288">
        <v>0</v>
      </c>
      <c r="L26" s="288">
        <v>249</v>
      </c>
      <c r="M26" s="288">
        <v>8</v>
      </c>
      <c r="N26" s="181">
        <f>L26-M26</f>
        <v>241</v>
      </c>
      <c r="O26" s="282">
        <v>241</v>
      </c>
    </row>
    <row r="27" spans="1:15" ht="15.75" x14ac:dyDescent="0.25">
      <c r="A27" s="366" t="s">
        <v>99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7"/>
    </row>
    <row r="28" spans="1:15" ht="15.75" x14ac:dyDescent="0.25">
      <c r="A28" s="150" t="s">
        <v>74</v>
      </c>
      <c r="B28" s="167"/>
      <c r="C28" s="150"/>
      <c r="D28" s="371" t="s">
        <v>75</v>
      </c>
      <c r="E28" s="371"/>
      <c r="F28" s="371"/>
      <c r="G28" s="286" t="s">
        <v>76</v>
      </c>
      <c r="H28" s="150" t="s">
        <v>8</v>
      </c>
      <c r="I28" s="168" t="s">
        <v>77</v>
      </c>
      <c r="J28" s="168" t="s">
        <v>62</v>
      </c>
      <c r="K28" s="168" t="s">
        <v>63</v>
      </c>
      <c r="L28" s="168" t="s">
        <v>78</v>
      </c>
      <c r="M28" s="168" t="s">
        <v>90</v>
      </c>
      <c r="N28" s="168" t="s">
        <v>91</v>
      </c>
      <c r="O28" s="168" t="s">
        <v>64</v>
      </c>
    </row>
    <row r="29" spans="1:15" ht="15.75" x14ac:dyDescent="0.25">
      <c r="A29" s="381">
        <v>44290</v>
      </c>
      <c r="B29" s="169" t="s">
        <v>84</v>
      </c>
      <c r="C29" s="301" t="s">
        <v>85</v>
      </c>
      <c r="D29" s="301" t="s">
        <v>60</v>
      </c>
      <c r="E29" s="301" t="s">
        <v>61</v>
      </c>
      <c r="F29" s="170" t="s">
        <v>86</v>
      </c>
      <c r="G29" s="366"/>
      <c r="H29" s="366"/>
      <c r="I29" s="366"/>
      <c r="J29" s="366"/>
      <c r="K29" s="366"/>
      <c r="L29" s="366"/>
      <c r="M29" s="366"/>
      <c r="N29" s="366"/>
      <c r="O29" s="367"/>
    </row>
    <row r="30" spans="1:15" ht="15.75" x14ac:dyDescent="0.25">
      <c r="A30" s="381"/>
      <c r="B30" s="250">
        <v>64</v>
      </c>
      <c r="C30" s="287">
        <v>1</v>
      </c>
      <c r="D30" s="287">
        <v>5</v>
      </c>
      <c r="E30" s="287">
        <v>699</v>
      </c>
      <c r="F30" s="287">
        <v>6</v>
      </c>
      <c r="G30" s="284">
        <v>44291</v>
      </c>
      <c r="H30" s="287">
        <v>0</v>
      </c>
      <c r="I30" s="288">
        <v>0</v>
      </c>
      <c r="J30" s="302">
        <v>0</v>
      </c>
      <c r="K30" s="302">
        <v>0</v>
      </c>
      <c r="L30" s="302">
        <v>731</v>
      </c>
      <c r="M30" s="303">
        <v>6.5</v>
      </c>
      <c r="N30" s="295">
        <f>L30-M30</f>
        <v>724.5</v>
      </c>
      <c r="O30" s="282">
        <v>725</v>
      </c>
    </row>
    <row r="31" spans="1:15" ht="15.75" x14ac:dyDescent="0.25">
      <c r="A31" s="381"/>
      <c r="B31" s="250"/>
      <c r="C31" s="151"/>
      <c r="D31" s="382" t="s">
        <v>79</v>
      </c>
      <c r="E31" s="382"/>
      <c r="F31" s="382"/>
      <c r="G31" s="285" t="s">
        <v>80</v>
      </c>
      <c r="H31" s="287"/>
      <c r="I31" s="288"/>
      <c r="J31" s="288"/>
      <c r="K31" s="288"/>
      <c r="L31" s="288"/>
      <c r="M31" s="288"/>
      <c r="N31" s="288"/>
      <c r="O31" s="288"/>
    </row>
    <row r="32" spans="1:15" ht="15.75" x14ac:dyDescent="0.25">
      <c r="A32" s="381"/>
      <c r="B32" s="381"/>
      <c r="C32" s="381"/>
      <c r="D32" s="301" t="s">
        <v>60</v>
      </c>
      <c r="E32" s="301" t="s">
        <v>61</v>
      </c>
      <c r="F32" s="170" t="s">
        <v>86</v>
      </c>
      <c r="G32" s="366"/>
      <c r="H32" s="366"/>
      <c r="I32" s="366"/>
      <c r="J32" s="366"/>
      <c r="K32" s="366"/>
      <c r="L32" s="366"/>
      <c r="M32" s="366"/>
      <c r="N32" s="366"/>
      <c r="O32" s="367"/>
    </row>
    <row r="33" spans="1:15" ht="15.75" x14ac:dyDescent="0.25">
      <c r="A33" s="381"/>
      <c r="B33" s="381"/>
      <c r="C33" s="381"/>
      <c r="D33" s="375">
        <v>1</v>
      </c>
      <c r="E33" s="375">
        <v>199</v>
      </c>
      <c r="F33" s="375">
        <v>4</v>
      </c>
      <c r="G33" s="378">
        <v>44291</v>
      </c>
      <c r="H33" s="375">
        <v>0</v>
      </c>
      <c r="I33" s="386">
        <v>0</v>
      </c>
      <c r="J33" s="386">
        <v>0</v>
      </c>
      <c r="K33" s="386">
        <v>0</v>
      </c>
      <c r="L33" s="386">
        <v>199</v>
      </c>
      <c r="M33" s="386">
        <v>4</v>
      </c>
      <c r="N33" s="386">
        <f>L33-M33</f>
        <v>195</v>
      </c>
      <c r="O33" s="288">
        <v>191</v>
      </c>
    </row>
    <row r="34" spans="1:15" ht="15.75" x14ac:dyDescent="0.25">
      <c r="A34" s="381"/>
      <c r="B34" s="381"/>
      <c r="C34" s="381"/>
      <c r="D34" s="376"/>
      <c r="E34" s="376"/>
      <c r="F34" s="376"/>
      <c r="G34" s="379"/>
      <c r="H34" s="376"/>
      <c r="I34" s="387"/>
      <c r="J34" s="387"/>
      <c r="K34" s="387"/>
      <c r="L34" s="387"/>
      <c r="M34" s="387"/>
      <c r="N34" s="387"/>
      <c r="O34" s="288">
        <v>4</v>
      </c>
    </row>
    <row r="35" spans="1:15" ht="15.75" x14ac:dyDescent="0.25">
      <c r="A35" s="381"/>
      <c r="B35" s="381"/>
      <c r="C35" s="381"/>
      <c r="D35" s="377"/>
      <c r="E35" s="377"/>
      <c r="F35" s="377"/>
      <c r="G35" s="380"/>
      <c r="H35" s="377"/>
      <c r="I35" s="388"/>
      <c r="J35" s="388"/>
      <c r="K35" s="388"/>
      <c r="L35" s="388"/>
      <c r="M35" s="388"/>
      <c r="N35" s="388"/>
      <c r="O35" s="282">
        <f>O33+O34</f>
        <v>195</v>
      </c>
    </row>
    <row r="36" spans="1:15" ht="15.75" x14ac:dyDescent="0.25">
      <c r="A36" s="392" t="s">
        <v>408</v>
      </c>
      <c r="B36" s="392"/>
      <c r="C36" s="392"/>
      <c r="D36" s="392"/>
      <c r="E36" s="392"/>
      <c r="F36" s="392"/>
      <c r="G36" s="392"/>
      <c r="H36" s="364" t="s">
        <v>5</v>
      </c>
      <c r="I36" s="364"/>
      <c r="J36" s="364"/>
      <c r="K36" s="364"/>
      <c r="L36" s="282">
        <f>L6+L11+L14+L17+L23+L26+L30+L33</f>
        <v>5647</v>
      </c>
      <c r="M36" s="282">
        <f>M6+M11+M14+M17+M23+M26+M30+M33</f>
        <v>61.5</v>
      </c>
      <c r="N36" s="282">
        <f>N6+N11+N14+N17+N23+N26+N30+N33</f>
        <v>5585.5</v>
      </c>
      <c r="O36" s="155">
        <f>O8+O11+O14+O19+O23+O26+O30+O35</f>
        <v>5587</v>
      </c>
    </row>
    <row r="37" spans="1:15" ht="15.75" x14ac:dyDescent="0.25">
      <c r="A37" s="366"/>
      <c r="B37" s="366"/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7"/>
    </row>
    <row r="38" spans="1:15" ht="15.75" x14ac:dyDescent="0.25">
      <c r="A38" s="150" t="s">
        <v>74</v>
      </c>
      <c r="B38" s="167"/>
      <c r="C38" s="150"/>
      <c r="D38" s="371" t="s">
        <v>75</v>
      </c>
      <c r="E38" s="371"/>
      <c r="F38" s="371"/>
      <c r="G38" s="286" t="s">
        <v>76</v>
      </c>
      <c r="H38" s="150" t="s">
        <v>8</v>
      </c>
      <c r="I38" s="168" t="s">
        <v>77</v>
      </c>
      <c r="J38" s="168" t="s">
        <v>62</v>
      </c>
      <c r="K38" s="168" t="s">
        <v>63</v>
      </c>
      <c r="L38" s="168" t="s">
        <v>78</v>
      </c>
      <c r="M38" s="168" t="s">
        <v>90</v>
      </c>
      <c r="N38" s="168" t="s">
        <v>91</v>
      </c>
      <c r="O38" s="168" t="s">
        <v>64</v>
      </c>
    </row>
    <row r="39" spans="1:15" ht="15.75" x14ac:dyDescent="0.25">
      <c r="A39" s="381">
        <v>44291</v>
      </c>
      <c r="B39" s="169" t="s">
        <v>84</v>
      </c>
      <c r="C39" s="301" t="s">
        <v>85</v>
      </c>
      <c r="D39" s="301" t="s">
        <v>60</v>
      </c>
      <c r="E39" s="301" t="s">
        <v>61</v>
      </c>
      <c r="F39" s="170" t="s">
        <v>86</v>
      </c>
      <c r="G39" s="366"/>
      <c r="H39" s="366"/>
      <c r="I39" s="366"/>
      <c r="J39" s="366"/>
      <c r="K39" s="366"/>
      <c r="L39" s="366"/>
      <c r="M39" s="366"/>
      <c r="N39" s="366"/>
      <c r="O39" s="367"/>
    </row>
    <row r="40" spans="1:15" ht="15.75" x14ac:dyDescent="0.25">
      <c r="A40" s="381"/>
      <c r="B40" s="289">
        <v>100</v>
      </c>
      <c r="C40" s="292">
        <v>2</v>
      </c>
      <c r="D40" s="292">
        <v>13</v>
      </c>
      <c r="E40" s="292">
        <v>1387</v>
      </c>
      <c r="F40" s="292"/>
      <c r="G40" s="298">
        <v>44291</v>
      </c>
      <c r="H40" s="292">
        <v>0</v>
      </c>
      <c r="I40" s="295">
        <v>0</v>
      </c>
      <c r="J40" s="295">
        <v>0</v>
      </c>
      <c r="K40" s="295">
        <v>0</v>
      </c>
      <c r="L40" s="295">
        <v>1437</v>
      </c>
      <c r="M40" s="295">
        <v>7</v>
      </c>
      <c r="N40" s="295">
        <f>L40-M40</f>
        <v>1430</v>
      </c>
      <c r="O40" s="282">
        <v>1429</v>
      </c>
    </row>
    <row r="41" spans="1:15" ht="15.75" x14ac:dyDescent="0.25">
      <c r="A41" s="381"/>
      <c r="B41" s="250"/>
      <c r="C41" s="151"/>
      <c r="D41" s="382" t="s">
        <v>79</v>
      </c>
      <c r="E41" s="382"/>
      <c r="F41" s="382"/>
      <c r="G41" s="285" t="s">
        <v>80</v>
      </c>
      <c r="H41" s="287"/>
      <c r="I41" s="288"/>
      <c r="J41" s="288"/>
      <c r="K41" s="288"/>
      <c r="L41" s="288"/>
      <c r="M41" s="288"/>
      <c r="N41" s="288"/>
      <c r="O41" s="288"/>
    </row>
    <row r="42" spans="1:15" ht="15.75" x14ac:dyDescent="0.25">
      <c r="A42" s="381"/>
      <c r="B42" s="381"/>
      <c r="C42" s="381"/>
      <c r="D42" s="301" t="s">
        <v>60</v>
      </c>
      <c r="E42" s="301" t="s">
        <v>61</v>
      </c>
      <c r="F42" s="170" t="s">
        <v>86</v>
      </c>
      <c r="G42" s="366"/>
      <c r="H42" s="366"/>
      <c r="I42" s="366"/>
      <c r="J42" s="366"/>
      <c r="K42" s="366"/>
      <c r="L42" s="366"/>
      <c r="M42" s="366"/>
      <c r="N42" s="366"/>
      <c r="O42" s="367"/>
    </row>
    <row r="43" spans="1:15" ht="15.75" x14ac:dyDescent="0.25">
      <c r="A43" s="381"/>
      <c r="B43" s="381"/>
      <c r="C43" s="381"/>
      <c r="D43" s="287">
        <v>3</v>
      </c>
      <c r="E43" s="287">
        <v>297</v>
      </c>
      <c r="F43" s="287">
        <v>5</v>
      </c>
      <c r="G43" s="284">
        <v>44322</v>
      </c>
      <c r="H43" s="287">
        <v>0</v>
      </c>
      <c r="I43" s="288">
        <v>0</v>
      </c>
      <c r="J43" s="288">
        <v>0</v>
      </c>
      <c r="K43" s="288">
        <v>0</v>
      </c>
      <c r="L43" s="288">
        <v>297</v>
      </c>
      <c r="M43" s="288">
        <v>5</v>
      </c>
      <c r="N43" s="288">
        <f>L43-M43</f>
        <v>292</v>
      </c>
      <c r="O43" s="282">
        <v>292</v>
      </c>
    </row>
    <row r="44" spans="1:15" ht="15.75" x14ac:dyDescent="0.25">
      <c r="A44" s="366"/>
      <c r="B44" s="366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7"/>
    </row>
    <row r="45" spans="1:15" ht="15.75" x14ac:dyDescent="0.25">
      <c r="A45" s="150" t="s">
        <v>74</v>
      </c>
      <c r="B45" s="167"/>
      <c r="C45" s="150"/>
      <c r="D45" s="371" t="s">
        <v>75</v>
      </c>
      <c r="E45" s="371"/>
      <c r="F45" s="371"/>
      <c r="G45" s="286" t="s">
        <v>76</v>
      </c>
      <c r="H45" s="150" t="s">
        <v>8</v>
      </c>
      <c r="I45" s="168" t="s">
        <v>77</v>
      </c>
      <c r="J45" s="168" t="s">
        <v>62</v>
      </c>
      <c r="K45" s="168" t="s">
        <v>63</v>
      </c>
      <c r="L45" s="168" t="s">
        <v>78</v>
      </c>
      <c r="M45" s="168" t="s">
        <v>90</v>
      </c>
      <c r="N45" s="168" t="s">
        <v>91</v>
      </c>
      <c r="O45" s="168" t="s">
        <v>64</v>
      </c>
    </row>
    <row r="46" spans="1:15" ht="15.75" x14ac:dyDescent="0.25">
      <c r="A46" s="381">
        <v>44292</v>
      </c>
      <c r="B46" s="169" t="s">
        <v>84</v>
      </c>
      <c r="C46" s="301" t="s">
        <v>85</v>
      </c>
      <c r="D46" s="301" t="s">
        <v>60</v>
      </c>
      <c r="E46" s="301" t="s">
        <v>61</v>
      </c>
      <c r="F46" s="170" t="s">
        <v>86</v>
      </c>
      <c r="G46" s="366"/>
      <c r="H46" s="366"/>
      <c r="I46" s="366"/>
      <c r="J46" s="366"/>
      <c r="K46" s="366"/>
      <c r="L46" s="366"/>
      <c r="M46" s="366"/>
      <c r="N46" s="366"/>
      <c r="O46" s="367"/>
    </row>
    <row r="47" spans="1:15" ht="15.75" x14ac:dyDescent="0.25">
      <c r="A47" s="381"/>
      <c r="B47" s="250">
        <v>100</v>
      </c>
      <c r="C47" s="287">
        <v>2</v>
      </c>
      <c r="D47" s="287">
        <v>9</v>
      </c>
      <c r="E47" s="287">
        <v>1391</v>
      </c>
      <c r="F47" s="287">
        <v>9</v>
      </c>
      <c r="G47" s="284">
        <v>44322</v>
      </c>
      <c r="H47" s="287">
        <v>0</v>
      </c>
      <c r="I47" s="288">
        <v>0</v>
      </c>
      <c r="J47" s="288">
        <v>0</v>
      </c>
      <c r="K47" s="288">
        <v>0</v>
      </c>
      <c r="L47" s="288">
        <v>1441</v>
      </c>
      <c r="M47" s="288">
        <v>10</v>
      </c>
      <c r="N47" s="181">
        <f>L47-M47</f>
        <v>1431</v>
      </c>
      <c r="O47" s="282">
        <v>1431</v>
      </c>
    </row>
    <row r="48" spans="1:15" ht="15.75" x14ac:dyDescent="0.25">
      <c r="A48" s="381"/>
      <c r="B48" s="250"/>
      <c r="C48" s="151"/>
      <c r="D48" s="382" t="s">
        <v>79</v>
      </c>
      <c r="E48" s="382"/>
      <c r="F48" s="382"/>
      <c r="G48" s="285" t="s">
        <v>80</v>
      </c>
      <c r="H48" s="287"/>
      <c r="I48" s="288"/>
      <c r="J48" s="288"/>
      <c r="K48" s="288"/>
      <c r="L48" s="288"/>
      <c r="M48" s="288"/>
      <c r="N48" s="288"/>
      <c r="O48" s="288"/>
    </row>
    <row r="49" spans="1:15" ht="15.75" x14ac:dyDescent="0.25">
      <c r="A49" s="381"/>
      <c r="B49" s="381"/>
      <c r="C49" s="381"/>
      <c r="D49" s="301" t="s">
        <v>60</v>
      </c>
      <c r="E49" s="301" t="s">
        <v>61</v>
      </c>
      <c r="F49" s="170" t="s">
        <v>86</v>
      </c>
      <c r="G49" s="366"/>
      <c r="H49" s="366"/>
      <c r="I49" s="366"/>
      <c r="J49" s="366"/>
      <c r="K49" s="366"/>
      <c r="L49" s="366"/>
      <c r="M49" s="366"/>
      <c r="N49" s="366"/>
      <c r="O49" s="367"/>
    </row>
    <row r="50" spans="1:15" ht="15.75" x14ac:dyDescent="0.25">
      <c r="A50" s="381"/>
      <c r="B50" s="381"/>
      <c r="C50" s="381"/>
      <c r="D50" s="383">
        <v>8</v>
      </c>
      <c r="E50" s="375">
        <v>292</v>
      </c>
      <c r="F50" s="375">
        <v>3</v>
      </c>
      <c r="G50" s="378">
        <v>44293</v>
      </c>
      <c r="H50" s="375">
        <v>0</v>
      </c>
      <c r="I50" s="386">
        <v>0</v>
      </c>
      <c r="J50" s="386">
        <v>0</v>
      </c>
      <c r="K50" s="386">
        <v>0</v>
      </c>
      <c r="L50" s="386">
        <v>292</v>
      </c>
      <c r="M50" s="386">
        <v>3</v>
      </c>
      <c r="N50" s="386">
        <f>L50-M50</f>
        <v>289</v>
      </c>
      <c r="O50" s="288">
        <v>249</v>
      </c>
    </row>
    <row r="51" spans="1:15" ht="15.75" x14ac:dyDescent="0.25">
      <c r="A51" s="381"/>
      <c r="B51" s="381"/>
      <c r="C51" s="381"/>
      <c r="D51" s="384"/>
      <c r="E51" s="376"/>
      <c r="F51" s="376"/>
      <c r="G51" s="376"/>
      <c r="H51" s="376"/>
      <c r="I51" s="387"/>
      <c r="J51" s="387"/>
      <c r="K51" s="387"/>
      <c r="L51" s="387"/>
      <c r="M51" s="387"/>
      <c r="N51" s="387"/>
      <c r="O51" s="288">
        <v>40</v>
      </c>
    </row>
    <row r="52" spans="1:15" ht="15.75" x14ac:dyDescent="0.25">
      <c r="A52" s="381"/>
      <c r="B52" s="381"/>
      <c r="C52" s="381"/>
      <c r="D52" s="385"/>
      <c r="E52" s="377"/>
      <c r="F52" s="377"/>
      <c r="G52" s="377"/>
      <c r="H52" s="377"/>
      <c r="I52" s="388"/>
      <c r="J52" s="388"/>
      <c r="K52" s="388"/>
      <c r="L52" s="388"/>
      <c r="M52" s="388"/>
      <c r="N52" s="388"/>
      <c r="O52" s="282">
        <f>O50+O51</f>
        <v>289</v>
      </c>
    </row>
    <row r="53" spans="1:15" ht="15.75" x14ac:dyDescent="0.25">
      <c r="A53" s="366"/>
      <c r="B53" s="366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7"/>
    </row>
    <row r="54" spans="1:15" ht="15.75" x14ac:dyDescent="0.25">
      <c r="A54" s="150" t="s">
        <v>74</v>
      </c>
      <c r="B54" s="167"/>
      <c r="C54" s="150"/>
      <c r="D54" s="371" t="s">
        <v>75</v>
      </c>
      <c r="E54" s="371"/>
      <c r="F54" s="371"/>
      <c r="G54" s="286" t="s">
        <v>76</v>
      </c>
      <c r="H54" s="150" t="s">
        <v>8</v>
      </c>
      <c r="I54" s="168" t="s">
        <v>77</v>
      </c>
      <c r="J54" s="168" t="s">
        <v>62</v>
      </c>
      <c r="K54" s="168" t="s">
        <v>63</v>
      </c>
      <c r="L54" s="168" t="s">
        <v>78</v>
      </c>
      <c r="M54" s="168" t="s">
        <v>90</v>
      </c>
      <c r="N54" s="168" t="s">
        <v>91</v>
      </c>
      <c r="O54" s="168" t="s">
        <v>64</v>
      </c>
    </row>
    <row r="55" spans="1:15" ht="15.75" x14ac:dyDescent="0.25">
      <c r="A55" s="381">
        <v>44293</v>
      </c>
      <c r="B55" s="169" t="s">
        <v>84</v>
      </c>
      <c r="C55" s="301" t="s">
        <v>85</v>
      </c>
      <c r="D55" s="301" t="s">
        <v>60</v>
      </c>
      <c r="E55" s="301" t="s">
        <v>61</v>
      </c>
      <c r="F55" s="170" t="s">
        <v>86</v>
      </c>
      <c r="G55" s="366"/>
      <c r="H55" s="366"/>
      <c r="I55" s="366"/>
      <c r="J55" s="366"/>
      <c r="K55" s="366"/>
      <c r="L55" s="366"/>
      <c r="M55" s="366"/>
      <c r="N55" s="366"/>
      <c r="O55" s="367"/>
    </row>
    <row r="56" spans="1:15" ht="15.75" x14ac:dyDescent="0.25">
      <c r="A56" s="381"/>
      <c r="B56" s="372">
        <v>100</v>
      </c>
      <c r="C56" s="375">
        <v>1</v>
      </c>
      <c r="D56" s="375">
        <v>11</v>
      </c>
      <c r="E56" s="375">
        <v>1389</v>
      </c>
      <c r="F56" s="375">
        <v>12</v>
      </c>
      <c r="G56" s="378">
        <v>44293</v>
      </c>
      <c r="H56" s="375">
        <v>0</v>
      </c>
      <c r="I56" s="386">
        <v>0</v>
      </c>
      <c r="J56" s="386">
        <v>0</v>
      </c>
      <c r="K56" s="386">
        <v>0</v>
      </c>
      <c r="L56" s="386">
        <v>1439</v>
      </c>
      <c r="M56" s="386">
        <v>12.5</v>
      </c>
      <c r="N56" s="386">
        <f>L56-M56</f>
        <v>1426.5</v>
      </c>
      <c r="O56" s="288">
        <v>1405</v>
      </c>
    </row>
    <row r="57" spans="1:15" ht="15.75" x14ac:dyDescent="0.25">
      <c r="A57" s="381"/>
      <c r="B57" s="373"/>
      <c r="C57" s="376"/>
      <c r="D57" s="376"/>
      <c r="E57" s="376"/>
      <c r="F57" s="376"/>
      <c r="G57" s="376"/>
      <c r="H57" s="376"/>
      <c r="I57" s="387"/>
      <c r="J57" s="387"/>
      <c r="K57" s="387"/>
      <c r="L57" s="387"/>
      <c r="M57" s="387"/>
      <c r="N57" s="387"/>
      <c r="O57" s="288">
        <v>20</v>
      </c>
    </row>
    <row r="58" spans="1:15" ht="15.75" x14ac:dyDescent="0.25">
      <c r="A58" s="381"/>
      <c r="B58" s="374"/>
      <c r="C58" s="377"/>
      <c r="D58" s="377"/>
      <c r="E58" s="377"/>
      <c r="F58" s="377"/>
      <c r="G58" s="377"/>
      <c r="H58" s="377"/>
      <c r="I58" s="388"/>
      <c r="J58" s="388"/>
      <c r="K58" s="388"/>
      <c r="L58" s="388"/>
      <c r="M58" s="388"/>
      <c r="N58" s="388"/>
      <c r="O58" s="282">
        <f>O56+O57</f>
        <v>1425</v>
      </c>
    </row>
    <row r="59" spans="1:15" ht="15.75" x14ac:dyDescent="0.25">
      <c r="A59" s="381"/>
      <c r="B59" s="250"/>
      <c r="C59" s="151"/>
      <c r="D59" s="382" t="s">
        <v>79</v>
      </c>
      <c r="E59" s="382"/>
      <c r="F59" s="382"/>
      <c r="G59" s="285" t="s">
        <v>80</v>
      </c>
      <c r="H59" s="287"/>
      <c r="I59" s="288"/>
      <c r="J59" s="288"/>
      <c r="K59" s="288"/>
      <c r="L59" s="288"/>
      <c r="M59" s="288"/>
      <c r="N59" s="288"/>
      <c r="O59" s="288"/>
    </row>
    <row r="60" spans="1:15" ht="15.75" x14ac:dyDescent="0.25">
      <c r="A60" s="381"/>
      <c r="B60" s="381"/>
      <c r="C60" s="381"/>
      <c r="D60" s="301" t="s">
        <v>60</v>
      </c>
      <c r="E60" s="301" t="s">
        <v>61</v>
      </c>
      <c r="F60" s="170" t="s">
        <v>86</v>
      </c>
      <c r="G60" s="366"/>
      <c r="H60" s="366"/>
      <c r="I60" s="366"/>
      <c r="J60" s="366"/>
      <c r="K60" s="366"/>
      <c r="L60" s="366"/>
      <c r="M60" s="366"/>
      <c r="N60" s="366"/>
      <c r="O60" s="367"/>
    </row>
    <row r="61" spans="1:15" ht="15.75" x14ac:dyDescent="0.25">
      <c r="A61" s="381"/>
      <c r="B61" s="381"/>
      <c r="C61" s="381"/>
      <c r="D61" s="375">
        <v>8</v>
      </c>
      <c r="E61" s="375">
        <v>292</v>
      </c>
      <c r="F61" s="375">
        <v>6</v>
      </c>
      <c r="G61" s="378">
        <v>44294</v>
      </c>
      <c r="H61" s="375">
        <v>0</v>
      </c>
      <c r="I61" s="386">
        <v>0</v>
      </c>
      <c r="J61" s="386">
        <v>0</v>
      </c>
      <c r="K61" s="386">
        <v>0</v>
      </c>
      <c r="L61" s="386">
        <v>292</v>
      </c>
      <c r="M61" s="386">
        <v>6</v>
      </c>
      <c r="N61" s="386">
        <f>L61-M61</f>
        <v>286</v>
      </c>
      <c r="O61" s="288">
        <v>266</v>
      </c>
    </row>
    <row r="62" spans="1:15" ht="15.75" x14ac:dyDescent="0.25">
      <c r="A62" s="381"/>
      <c r="B62" s="381"/>
      <c r="C62" s="381"/>
      <c r="D62" s="376"/>
      <c r="E62" s="376"/>
      <c r="F62" s="376"/>
      <c r="G62" s="376"/>
      <c r="H62" s="376"/>
      <c r="I62" s="387"/>
      <c r="J62" s="387"/>
      <c r="K62" s="387"/>
      <c r="L62" s="387"/>
      <c r="M62" s="387"/>
      <c r="N62" s="387"/>
      <c r="O62" s="288">
        <v>20</v>
      </c>
    </row>
    <row r="63" spans="1:15" ht="15.75" x14ac:dyDescent="0.25">
      <c r="A63" s="381"/>
      <c r="B63" s="381"/>
      <c r="C63" s="381"/>
      <c r="D63" s="377"/>
      <c r="E63" s="377"/>
      <c r="F63" s="377"/>
      <c r="G63" s="377"/>
      <c r="H63" s="377"/>
      <c r="I63" s="388"/>
      <c r="J63" s="388"/>
      <c r="K63" s="388"/>
      <c r="L63" s="388"/>
      <c r="M63" s="388"/>
      <c r="N63" s="388"/>
      <c r="O63" s="282">
        <f>O61+O62</f>
        <v>286</v>
      </c>
    </row>
    <row r="64" spans="1:15" ht="15.75" x14ac:dyDescent="0.25">
      <c r="A64" s="366"/>
      <c r="B64" s="366"/>
      <c r="C64" s="366"/>
      <c r="D64" s="366"/>
      <c r="E64" s="366"/>
      <c r="F64" s="366"/>
      <c r="G64" s="366"/>
      <c r="H64" s="366"/>
      <c r="I64" s="366"/>
      <c r="J64" s="366"/>
      <c r="K64" s="366"/>
      <c r="L64" s="366"/>
      <c r="M64" s="366"/>
      <c r="N64" s="366"/>
      <c r="O64" s="367"/>
    </row>
    <row r="65" spans="1:15" ht="15.75" x14ac:dyDescent="0.25">
      <c r="A65" s="150" t="s">
        <v>74</v>
      </c>
      <c r="B65" s="167"/>
      <c r="C65" s="150"/>
      <c r="D65" s="371" t="s">
        <v>75</v>
      </c>
      <c r="E65" s="371"/>
      <c r="F65" s="371"/>
      <c r="G65" s="286" t="s">
        <v>76</v>
      </c>
      <c r="H65" s="150" t="s">
        <v>8</v>
      </c>
      <c r="I65" s="168" t="s">
        <v>77</v>
      </c>
      <c r="J65" s="168" t="s">
        <v>62</v>
      </c>
      <c r="K65" s="168" t="s">
        <v>63</v>
      </c>
      <c r="L65" s="168" t="s">
        <v>78</v>
      </c>
      <c r="M65" s="168" t="s">
        <v>90</v>
      </c>
      <c r="N65" s="168" t="s">
        <v>91</v>
      </c>
      <c r="O65" s="168" t="s">
        <v>64</v>
      </c>
    </row>
    <row r="66" spans="1:15" ht="15.75" x14ac:dyDescent="0.25">
      <c r="A66" s="381">
        <v>44294</v>
      </c>
      <c r="B66" s="169" t="s">
        <v>84</v>
      </c>
      <c r="C66" s="301" t="s">
        <v>85</v>
      </c>
      <c r="D66" s="301" t="s">
        <v>60</v>
      </c>
      <c r="E66" s="301" t="s">
        <v>61</v>
      </c>
      <c r="F66" s="170" t="s">
        <v>86</v>
      </c>
      <c r="G66" s="366"/>
      <c r="H66" s="366"/>
      <c r="I66" s="366"/>
      <c r="J66" s="366"/>
      <c r="K66" s="366"/>
      <c r="L66" s="366"/>
      <c r="M66" s="366"/>
      <c r="N66" s="366"/>
      <c r="O66" s="367"/>
    </row>
    <row r="67" spans="1:15" ht="15.75" x14ac:dyDescent="0.25">
      <c r="A67" s="381"/>
      <c r="B67" s="250">
        <v>100</v>
      </c>
      <c r="C67" s="287">
        <v>1</v>
      </c>
      <c r="D67" s="287">
        <v>7</v>
      </c>
      <c r="E67" s="287">
        <v>1393</v>
      </c>
      <c r="F67" s="287">
        <v>13</v>
      </c>
      <c r="G67" s="284">
        <v>44294</v>
      </c>
      <c r="H67" s="287">
        <v>0</v>
      </c>
      <c r="I67" s="288">
        <v>0</v>
      </c>
      <c r="J67" s="288">
        <v>0</v>
      </c>
      <c r="K67" s="288">
        <v>0</v>
      </c>
      <c r="L67" s="288">
        <v>1443</v>
      </c>
      <c r="M67" s="288">
        <v>13.5</v>
      </c>
      <c r="N67" s="181">
        <f>L67-M67</f>
        <v>1429.5</v>
      </c>
      <c r="O67" s="282">
        <v>1430</v>
      </c>
    </row>
    <row r="68" spans="1:15" ht="15.75" x14ac:dyDescent="0.25">
      <c r="A68" s="381"/>
      <c r="B68" s="250"/>
      <c r="C68" s="151"/>
      <c r="D68" s="382" t="s">
        <v>79</v>
      </c>
      <c r="E68" s="382"/>
      <c r="F68" s="382"/>
      <c r="G68" s="285" t="s">
        <v>80</v>
      </c>
      <c r="H68" s="287"/>
      <c r="I68" s="288"/>
      <c r="J68" s="288"/>
      <c r="K68" s="288"/>
      <c r="L68" s="288"/>
      <c r="M68" s="288"/>
      <c r="N68" s="288"/>
      <c r="O68" s="288"/>
    </row>
    <row r="69" spans="1:15" ht="15.75" x14ac:dyDescent="0.25">
      <c r="A69" s="381"/>
      <c r="B69" s="381"/>
      <c r="C69" s="381"/>
      <c r="D69" s="301" t="s">
        <v>60</v>
      </c>
      <c r="E69" s="301" t="s">
        <v>61</v>
      </c>
      <c r="F69" s="170" t="s">
        <v>86</v>
      </c>
      <c r="G69" s="366"/>
      <c r="H69" s="366"/>
      <c r="I69" s="366"/>
      <c r="J69" s="366"/>
      <c r="K69" s="366"/>
      <c r="L69" s="366"/>
      <c r="M69" s="366"/>
      <c r="N69" s="366"/>
      <c r="O69" s="367"/>
    </row>
    <row r="70" spans="1:15" ht="15.75" x14ac:dyDescent="0.25">
      <c r="A70" s="381"/>
      <c r="B70" s="381"/>
      <c r="C70" s="381"/>
      <c r="D70" s="287">
        <v>9</v>
      </c>
      <c r="E70" s="287">
        <v>291</v>
      </c>
      <c r="F70" s="287">
        <v>6</v>
      </c>
      <c r="G70" s="284">
        <v>44295</v>
      </c>
      <c r="H70" s="287">
        <v>0</v>
      </c>
      <c r="I70" s="288">
        <v>0</v>
      </c>
      <c r="J70" s="288">
        <v>0</v>
      </c>
      <c r="K70" s="288">
        <v>0</v>
      </c>
      <c r="L70" s="288">
        <v>291</v>
      </c>
      <c r="M70" s="295">
        <v>6</v>
      </c>
      <c r="N70" s="295">
        <f>L70-M70</f>
        <v>285</v>
      </c>
      <c r="O70" s="282">
        <v>285</v>
      </c>
    </row>
    <row r="71" spans="1:15" ht="15.75" x14ac:dyDescent="0.25">
      <c r="A71" s="366"/>
      <c r="B71" s="366"/>
      <c r="C71" s="366"/>
      <c r="D71" s="366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O71" s="367"/>
    </row>
    <row r="72" spans="1:15" ht="15.75" x14ac:dyDescent="0.25">
      <c r="A72" s="150" t="s">
        <v>74</v>
      </c>
      <c r="B72" s="167"/>
      <c r="C72" s="150"/>
      <c r="D72" s="371" t="s">
        <v>75</v>
      </c>
      <c r="E72" s="371"/>
      <c r="F72" s="371"/>
      <c r="G72" s="286" t="s">
        <v>76</v>
      </c>
      <c r="H72" s="150" t="s">
        <v>8</v>
      </c>
      <c r="I72" s="168" t="s">
        <v>77</v>
      </c>
      <c r="J72" s="168" t="s">
        <v>62</v>
      </c>
      <c r="K72" s="168" t="s">
        <v>63</v>
      </c>
      <c r="L72" s="168" t="s">
        <v>78</v>
      </c>
      <c r="M72" s="168" t="s">
        <v>90</v>
      </c>
      <c r="N72" s="168" t="s">
        <v>91</v>
      </c>
      <c r="O72" s="168" t="s">
        <v>64</v>
      </c>
    </row>
    <row r="73" spans="1:15" ht="15.75" x14ac:dyDescent="0.25">
      <c r="A73" s="381">
        <v>44295</v>
      </c>
      <c r="B73" s="169" t="s">
        <v>84</v>
      </c>
      <c r="C73" s="301" t="s">
        <v>85</v>
      </c>
      <c r="D73" s="301" t="s">
        <v>60</v>
      </c>
      <c r="E73" s="301" t="s">
        <v>61</v>
      </c>
      <c r="F73" s="170" t="s">
        <v>86</v>
      </c>
      <c r="G73" s="366"/>
      <c r="H73" s="366"/>
      <c r="I73" s="366"/>
      <c r="J73" s="366"/>
      <c r="K73" s="366"/>
      <c r="L73" s="366"/>
      <c r="M73" s="366"/>
      <c r="N73" s="366"/>
      <c r="O73" s="367"/>
    </row>
    <row r="74" spans="1:15" ht="15.75" x14ac:dyDescent="0.25">
      <c r="A74" s="381"/>
      <c r="B74" s="291">
        <v>100</v>
      </c>
      <c r="C74" s="294">
        <v>2</v>
      </c>
      <c r="D74" s="294">
        <v>7</v>
      </c>
      <c r="E74" s="294">
        <v>1393</v>
      </c>
      <c r="F74" s="294">
        <v>8</v>
      </c>
      <c r="G74" s="300">
        <v>44295</v>
      </c>
      <c r="H74" s="294">
        <v>0</v>
      </c>
      <c r="I74" s="297">
        <v>0</v>
      </c>
      <c r="J74" s="297">
        <v>0</v>
      </c>
      <c r="K74" s="297">
        <v>0</v>
      </c>
      <c r="L74" s="297">
        <v>1443</v>
      </c>
      <c r="M74" s="297">
        <v>8</v>
      </c>
      <c r="N74" s="297">
        <f>L74-M74</f>
        <v>1435</v>
      </c>
      <c r="O74" s="282">
        <v>1435</v>
      </c>
    </row>
    <row r="75" spans="1:15" ht="15.75" x14ac:dyDescent="0.25">
      <c r="A75" s="381"/>
      <c r="B75" s="250"/>
      <c r="C75" s="151"/>
      <c r="D75" s="382" t="s">
        <v>79</v>
      </c>
      <c r="E75" s="382"/>
      <c r="F75" s="382"/>
      <c r="G75" s="285" t="s">
        <v>80</v>
      </c>
      <c r="H75" s="287"/>
      <c r="I75" s="288"/>
      <c r="J75" s="288"/>
      <c r="K75" s="288"/>
      <c r="L75" s="288"/>
      <c r="M75" s="288"/>
      <c r="N75" s="288"/>
      <c r="O75" s="288"/>
    </row>
    <row r="76" spans="1:15" ht="15.75" x14ac:dyDescent="0.25">
      <c r="A76" s="381"/>
      <c r="B76" s="381"/>
      <c r="C76" s="381"/>
      <c r="D76" s="301" t="s">
        <v>60</v>
      </c>
      <c r="E76" s="301" t="s">
        <v>61</v>
      </c>
      <c r="F76" s="170" t="s">
        <v>86</v>
      </c>
      <c r="G76" s="366"/>
      <c r="H76" s="366"/>
      <c r="I76" s="366"/>
      <c r="J76" s="366"/>
      <c r="K76" s="366"/>
      <c r="L76" s="366"/>
      <c r="M76" s="366"/>
      <c r="N76" s="366"/>
      <c r="O76" s="367"/>
    </row>
    <row r="77" spans="1:15" ht="15.75" x14ac:dyDescent="0.25">
      <c r="A77" s="381"/>
      <c r="B77" s="381"/>
      <c r="C77" s="381"/>
      <c r="D77" s="375">
        <v>4</v>
      </c>
      <c r="E77" s="375">
        <v>296</v>
      </c>
      <c r="F77" s="375">
        <v>4</v>
      </c>
      <c r="G77" s="378">
        <v>44298</v>
      </c>
      <c r="H77" s="375">
        <v>0</v>
      </c>
      <c r="I77" s="386">
        <v>0</v>
      </c>
      <c r="J77" s="386">
        <v>0</v>
      </c>
      <c r="K77" s="386">
        <v>0</v>
      </c>
      <c r="L77" s="386">
        <v>296</v>
      </c>
      <c r="M77" s="386">
        <v>4</v>
      </c>
      <c r="N77" s="386">
        <f>L77-M77</f>
        <v>292</v>
      </c>
      <c r="O77" s="288">
        <v>252</v>
      </c>
    </row>
    <row r="78" spans="1:15" ht="15.75" x14ac:dyDescent="0.25">
      <c r="A78" s="381"/>
      <c r="B78" s="381"/>
      <c r="C78" s="381"/>
      <c r="D78" s="376"/>
      <c r="E78" s="376"/>
      <c r="F78" s="376"/>
      <c r="G78" s="376"/>
      <c r="H78" s="376"/>
      <c r="I78" s="387"/>
      <c r="J78" s="387"/>
      <c r="K78" s="387"/>
      <c r="L78" s="387"/>
      <c r="M78" s="387"/>
      <c r="N78" s="387"/>
      <c r="O78" s="288">
        <v>40</v>
      </c>
    </row>
    <row r="79" spans="1:15" ht="15.75" x14ac:dyDescent="0.25">
      <c r="A79" s="381"/>
      <c r="B79" s="381"/>
      <c r="C79" s="381"/>
      <c r="D79" s="377"/>
      <c r="E79" s="377"/>
      <c r="F79" s="377"/>
      <c r="G79" s="377"/>
      <c r="H79" s="377"/>
      <c r="I79" s="388"/>
      <c r="J79" s="388"/>
      <c r="K79" s="388"/>
      <c r="L79" s="388"/>
      <c r="M79" s="388"/>
      <c r="N79" s="388"/>
      <c r="O79" s="282">
        <f>O77+O78</f>
        <v>292</v>
      </c>
    </row>
    <row r="80" spans="1:15" ht="15.75" x14ac:dyDescent="0.25">
      <c r="A80" s="366"/>
      <c r="B80" s="366"/>
      <c r="C80" s="366"/>
      <c r="D80" s="366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7"/>
    </row>
    <row r="81" spans="1:15" ht="15.75" x14ac:dyDescent="0.25">
      <c r="A81" s="150" t="s">
        <v>74</v>
      </c>
      <c r="B81" s="167"/>
      <c r="C81" s="150"/>
      <c r="D81" s="371" t="s">
        <v>75</v>
      </c>
      <c r="E81" s="371"/>
      <c r="F81" s="371"/>
      <c r="G81" s="286" t="s">
        <v>76</v>
      </c>
      <c r="H81" s="150" t="s">
        <v>8</v>
      </c>
      <c r="I81" s="168" t="s">
        <v>77</v>
      </c>
      <c r="J81" s="168" t="s">
        <v>62</v>
      </c>
      <c r="K81" s="168" t="s">
        <v>63</v>
      </c>
      <c r="L81" s="168" t="s">
        <v>78</v>
      </c>
      <c r="M81" s="168" t="s">
        <v>90</v>
      </c>
      <c r="N81" s="168" t="s">
        <v>91</v>
      </c>
      <c r="O81" s="168" t="s">
        <v>64</v>
      </c>
    </row>
    <row r="82" spans="1:15" ht="15.75" x14ac:dyDescent="0.25">
      <c r="A82" s="381">
        <v>44296</v>
      </c>
      <c r="B82" s="169" t="s">
        <v>84</v>
      </c>
      <c r="C82" s="301" t="s">
        <v>85</v>
      </c>
      <c r="D82" s="301" t="s">
        <v>60</v>
      </c>
      <c r="E82" s="301" t="s">
        <v>61</v>
      </c>
      <c r="F82" s="170" t="s">
        <v>86</v>
      </c>
      <c r="G82" s="366"/>
      <c r="H82" s="366"/>
      <c r="I82" s="366"/>
      <c r="J82" s="366"/>
      <c r="K82" s="366"/>
      <c r="L82" s="366"/>
      <c r="M82" s="366"/>
      <c r="N82" s="366"/>
      <c r="O82" s="367"/>
    </row>
    <row r="83" spans="1:15" x14ac:dyDescent="0.25">
      <c r="A83" s="381"/>
      <c r="B83" s="408">
        <v>100</v>
      </c>
      <c r="C83" s="366">
        <v>1</v>
      </c>
      <c r="D83" s="366">
        <v>15</v>
      </c>
      <c r="E83" s="366">
        <v>1185</v>
      </c>
      <c r="F83" s="366">
        <v>6</v>
      </c>
      <c r="G83" s="381">
        <v>44298</v>
      </c>
      <c r="H83" s="365">
        <v>359</v>
      </c>
      <c r="I83" s="409">
        <v>204</v>
      </c>
      <c r="J83" s="367">
        <v>0</v>
      </c>
      <c r="K83" s="367">
        <v>0</v>
      </c>
      <c r="L83" s="367">
        <v>1235</v>
      </c>
      <c r="M83" s="386">
        <v>6.5</v>
      </c>
      <c r="N83" s="386">
        <f>L83-M83</f>
        <v>1228.5</v>
      </c>
      <c r="O83" s="410">
        <v>1025</v>
      </c>
    </row>
    <row r="84" spans="1:15" x14ac:dyDescent="0.25">
      <c r="A84" s="381"/>
      <c r="B84" s="408"/>
      <c r="C84" s="366"/>
      <c r="D84" s="366"/>
      <c r="E84" s="366"/>
      <c r="F84" s="366"/>
      <c r="G84" s="381"/>
      <c r="H84" s="365"/>
      <c r="I84" s="409"/>
      <c r="J84" s="367"/>
      <c r="K84" s="367"/>
      <c r="L84" s="367"/>
      <c r="M84" s="387"/>
      <c r="N84" s="387"/>
      <c r="O84" s="411"/>
    </row>
    <row r="85" spans="1:15" x14ac:dyDescent="0.25">
      <c r="A85" s="381"/>
      <c r="B85" s="408"/>
      <c r="C85" s="366"/>
      <c r="D85" s="366"/>
      <c r="E85" s="366"/>
      <c r="F85" s="366"/>
      <c r="G85" s="381"/>
      <c r="H85" s="365"/>
      <c r="I85" s="409"/>
      <c r="J85" s="367"/>
      <c r="K85" s="367"/>
      <c r="L85" s="367"/>
      <c r="M85" s="388"/>
      <c r="N85" s="388"/>
      <c r="O85" s="412"/>
    </row>
    <row r="86" spans="1:15" ht="15.75" x14ac:dyDescent="0.25">
      <c r="A86" s="381"/>
      <c r="B86" s="250"/>
      <c r="C86" s="151"/>
      <c r="D86" s="382" t="s">
        <v>79</v>
      </c>
      <c r="E86" s="382"/>
      <c r="F86" s="382"/>
      <c r="G86" s="285" t="s">
        <v>80</v>
      </c>
      <c r="H86" s="287"/>
      <c r="I86" s="288"/>
      <c r="J86" s="288"/>
      <c r="K86" s="288"/>
      <c r="L86" s="288"/>
      <c r="M86" s="288"/>
      <c r="N86" s="288"/>
      <c r="O86" s="288"/>
    </row>
    <row r="87" spans="1:15" ht="15.75" x14ac:dyDescent="0.25">
      <c r="A87" s="381"/>
      <c r="B87" s="381"/>
      <c r="C87" s="381"/>
      <c r="D87" s="301" t="s">
        <v>60</v>
      </c>
      <c r="E87" s="301" t="s">
        <v>61</v>
      </c>
      <c r="F87" s="170" t="s">
        <v>86</v>
      </c>
      <c r="G87" s="366"/>
      <c r="H87" s="366"/>
      <c r="I87" s="366"/>
      <c r="J87" s="366"/>
      <c r="K87" s="366"/>
      <c r="L87" s="366"/>
      <c r="M87" s="366"/>
      <c r="N87" s="366"/>
      <c r="O87" s="367"/>
    </row>
    <row r="88" spans="1:15" ht="15.75" x14ac:dyDescent="0.25">
      <c r="A88" s="381"/>
      <c r="B88" s="381"/>
      <c r="C88" s="381"/>
      <c r="D88" s="287">
        <v>1</v>
      </c>
      <c r="E88" s="287">
        <v>287</v>
      </c>
      <c r="F88" s="287">
        <v>5</v>
      </c>
      <c r="G88" s="284">
        <v>44298</v>
      </c>
      <c r="H88" s="287">
        <v>0</v>
      </c>
      <c r="I88" s="288">
        <v>0</v>
      </c>
      <c r="J88" s="288">
        <v>0</v>
      </c>
      <c r="K88" s="288">
        <v>0</v>
      </c>
      <c r="L88" s="288">
        <v>287</v>
      </c>
      <c r="M88" s="288">
        <v>5</v>
      </c>
      <c r="N88" s="181">
        <f>L88-M88</f>
        <v>282</v>
      </c>
      <c r="O88" s="282">
        <v>282</v>
      </c>
    </row>
    <row r="89" spans="1:15" ht="15.75" x14ac:dyDescent="0.25">
      <c r="A89" s="366"/>
      <c r="B89" s="366"/>
      <c r="C89" s="366"/>
      <c r="D89" s="366"/>
      <c r="E89" s="366"/>
      <c r="F89" s="366"/>
      <c r="G89" s="366"/>
      <c r="H89" s="366"/>
      <c r="I89" s="366"/>
      <c r="J89" s="366"/>
      <c r="K89" s="366"/>
      <c r="L89" s="366"/>
      <c r="M89" s="366"/>
      <c r="N89" s="366"/>
      <c r="O89" s="367"/>
    </row>
    <row r="90" spans="1:15" ht="15.75" x14ac:dyDescent="0.25">
      <c r="A90" s="150" t="s">
        <v>74</v>
      </c>
      <c r="B90" s="167"/>
      <c r="C90" s="150"/>
      <c r="D90" s="371" t="s">
        <v>75</v>
      </c>
      <c r="E90" s="371"/>
      <c r="F90" s="371"/>
      <c r="G90" s="286" t="s">
        <v>76</v>
      </c>
      <c r="H90" s="150" t="s">
        <v>8</v>
      </c>
      <c r="I90" s="168" t="s">
        <v>77</v>
      </c>
      <c r="J90" s="168" t="s">
        <v>62</v>
      </c>
      <c r="K90" s="168" t="s">
        <v>63</v>
      </c>
      <c r="L90" s="168" t="s">
        <v>78</v>
      </c>
      <c r="M90" s="168" t="s">
        <v>90</v>
      </c>
      <c r="N90" s="168" t="s">
        <v>91</v>
      </c>
      <c r="O90" s="168" t="s">
        <v>64</v>
      </c>
    </row>
    <row r="91" spans="1:15" ht="15.75" x14ac:dyDescent="0.25">
      <c r="A91" s="381">
        <v>44297</v>
      </c>
      <c r="B91" s="169" t="s">
        <v>84</v>
      </c>
      <c r="C91" s="301" t="s">
        <v>85</v>
      </c>
      <c r="D91" s="301" t="s">
        <v>60</v>
      </c>
      <c r="E91" s="301" t="s">
        <v>61</v>
      </c>
      <c r="F91" s="170" t="s">
        <v>86</v>
      </c>
      <c r="G91" s="366"/>
      <c r="H91" s="366"/>
      <c r="I91" s="366"/>
      <c r="J91" s="366"/>
      <c r="K91" s="366"/>
      <c r="L91" s="366"/>
      <c r="M91" s="366"/>
      <c r="N91" s="366"/>
      <c r="O91" s="367"/>
    </row>
    <row r="92" spans="1:15" ht="15.75" x14ac:dyDescent="0.25">
      <c r="A92" s="381"/>
      <c r="B92" s="372">
        <v>100</v>
      </c>
      <c r="C92" s="375">
        <v>1</v>
      </c>
      <c r="D92" s="375">
        <v>3</v>
      </c>
      <c r="E92" s="375">
        <v>757</v>
      </c>
      <c r="F92" s="375">
        <v>5</v>
      </c>
      <c r="G92" s="378">
        <v>44298</v>
      </c>
      <c r="H92" s="375">
        <v>0</v>
      </c>
      <c r="I92" s="386">
        <v>0</v>
      </c>
      <c r="J92" s="386">
        <v>0</v>
      </c>
      <c r="K92" s="386">
        <v>0</v>
      </c>
      <c r="L92" s="386">
        <v>787</v>
      </c>
      <c r="M92" s="386">
        <v>5.5</v>
      </c>
      <c r="N92" s="386">
        <f>L92-M92</f>
        <v>781.5</v>
      </c>
      <c r="O92" s="288">
        <v>632</v>
      </c>
    </row>
    <row r="93" spans="1:15" ht="15.75" x14ac:dyDescent="0.25">
      <c r="A93" s="381"/>
      <c r="B93" s="373"/>
      <c r="C93" s="376"/>
      <c r="D93" s="376"/>
      <c r="E93" s="376"/>
      <c r="F93" s="376"/>
      <c r="G93" s="376"/>
      <c r="H93" s="376"/>
      <c r="I93" s="387"/>
      <c r="J93" s="387"/>
      <c r="K93" s="387"/>
      <c r="L93" s="387"/>
      <c r="M93" s="387"/>
      <c r="N93" s="387"/>
      <c r="O93" s="288">
        <v>50</v>
      </c>
    </row>
    <row r="94" spans="1:15" ht="15.75" x14ac:dyDescent="0.25">
      <c r="A94" s="381"/>
      <c r="B94" s="373"/>
      <c r="C94" s="376"/>
      <c r="D94" s="376"/>
      <c r="E94" s="376"/>
      <c r="F94" s="376"/>
      <c r="G94" s="376"/>
      <c r="H94" s="376"/>
      <c r="I94" s="387"/>
      <c r="J94" s="387"/>
      <c r="K94" s="387"/>
      <c r="L94" s="387"/>
      <c r="M94" s="387"/>
      <c r="N94" s="387"/>
      <c r="O94" s="288">
        <v>50</v>
      </c>
    </row>
    <row r="95" spans="1:15" ht="15.75" x14ac:dyDescent="0.25">
      <c r="A95" s="381"/>
      <c r="B95" s="373"/>
      <c r="C95" s="376"/>
      <c r="D95" s="376"/>
      <c r="E95" s="376"/>
      <c r="F95" s="376"/>
      <c r="G95" s="376"/>
      <c r="H95" s="376"/>
      <c r="I95" s="387"/>
      <c r="J95" s="387"/>
      <c r="K95" s="387"/>
      <c r="L95" s="387"/>
      <c r="M95" s="387"/>
      <c r="N95" s="387"/>
      <c r="O95" s="288">
        <v>50</v>
      </c>
    </row>
    <row r="96" spans="1:15" ht="15.75" x14ac:dyDescent="0.25">
      <c r="A96" s="381"/>
      <c r="B96" s="374"/>
      <c r="C96" s="377"/>
      <c r="D96" s="377"/>
      <c r="E96" s="377"/>
      <c r="F96" s="377"/>
      <c r="G96" s="377"/>
      <c r="H96" s="377"/>
      <c r="I96" s="388"/>
      <c r="J96" s="388"/>
      <c r="K96" s="388"/>
      <c r="L96" s="388"/>
      <c r="M96" s="388"/>
      <c r="N96" s="388"/>
      <c r="O96" s="282">
        <f>O92+O93+O94+O95</f>
        <v>782</v>
      </c>
    </row>
    <row r="97" spans="1:15" ht="15.75" x14ac:dyDescent="0.25">
      <c r="A97" s="381"/>
      <c r="B97" s="250"/>
      <c r="C97" s="151"/>
      <c r="D97" s="382" t="s">
        <v>79</v>
      </c>
      <c r="E97" s="382"/>
      <c r="F97" s="382"/>
      <c r="G97" s="285" t="s">
        <v>80</v>
      </c>
      <c r="H97" s="287"/>
      <c r="I97" s="288"/>
      <c r="J97" s="288"/>
      <c r="K97" s="288"/>
      <c r="L97" s="288"/>
      <c r="M97" s="288"/>
      <c r="N97" s="288"/>
      <c r="O97" s="288"/>
    </row>
    <row r="98" spans="1:15" ht="15.75" x14ac:dyDescent="0.25">
      <c r="A98" s="381"/>
      <c r="B98" s="381"/>
      <c r="C98" s="381"/>
      <c r="D98" s="301" t="s">
        <v>60</v>
      </c>
      <c r="E98" s="301" t="s">
        <v>61</v>
      </c>
      <c r="F98" s="170" t="s">
        <v>86</v>
      </c>
      <c r="G98" s="366"/>
      <c r="H98" s="366"/>
      <c r="I98" s="366"/>
      <c r="J98" s="366"/>
      <c r="K98" s="366"/>
      <c r="L98" s="366"/>
      <c r="M98" s="366"/>
      <c r="N98" s="366"/>
      <c r="O98" s="367"/>
    </row>
    <row r="99" spans="1:15" ht="15.75" x14ac:dyDescent="0.25">
      <c r="A99" s="381"/>
      <c r="B99" s="381"/>
      <c r="C99" s="381"/>
      <c r="D99" s="287">
        <v>3</v>
      </c>
      <c r="E99" s="287">
        <v>197</v>
      </c>
      <c r="F99" s="287">
        <v>5</v>
      </c>
      <c r="G99" s="284">
        <v>44298</v>
      </c>
      <c r="H99" s="287">
        <v>0</v>
      </c>
      <c r="I99" s="288">
        <v>0</v>
      </c>
      <c r="J99" s="288">
        <v>0</v>
      </c>
      <c r="K99" s="288">
        <v>0</v>
      </c>
      <c r="L99" s="288">
        <v>197</v>
      </c>
      <c r="M99" s="297">
        <v>5</v>
      </c>
      <c r="N99" s="297">
        <f>L99-M99</f>
        <v>192</v>
      </c>
      <c r="O99" s="282">
        <v>192</v>
      </c>
    </row>
    <row r="100" spans="1:15" ht="15.75" x14ac:dyDescent="0.25">
      <c r="A100" s="392" t="s">
        <v>409</v>
      </c>
      <c r="B100" s="392"/>
      <c r="C100" s="392"/>
      <c r="D100" s="392"/>
      <c r="E100" s="392"/>
      <c r="F100" s="392"/>
      <c r="G100" s="392"/>
      <c r="H100" s="364" t="s">
        <v>5</v>
      </c>
      <c r="I100" s="364"/>
      <c r="J100" s="364"/>
      <c r="K100" s="364"/>
      <c r="L100" s="282">
        <f>L40+L43+L47+L50+L56+L61+L67+L70+L74+L77+L83+L88+L92+L99</f>
        <v>11177</v>
      </c>
      <c r="M100" s="282">
        <f>M40+M43+M47+M50+M56+M61+M67+M70+M74+M77+M83+M88+M92+M99</f>
        <v>97</v>
      </c>
      <c r="N100" s="282">
        <f>N40+N43+N47+N50+N56+N61+N67+N70+N74+N77+N83+N88+N92+N99</f>
        <v>11080</v>
      </c>
      <c r="O100" s="155">
        <f>O40+O43+O47+O52+O58+O63+O67+O70+O74+O79+O83+O88+O96+O99</f>
        <v>10875</v>
      </c>
    </row>
    <row r="101" spans="1:15" ht="15.75" x14ac:dyDescent="0.25">
      <c r="A101" s="366"/>
      <c r="B101" s="366"/>
      <c r="C101" s="366"/>
      <c r="D101" s="366"/>
      <c r="E101" s="366"/>
      <c r="F101" s="366"/>
      <c r="G101" s="366"/>
      <c r="H101" s="366"/>
      <c r="I101" s="366"/>
      <c r="J101" s="366"/>
      <c r="K101" s="366"/>
      <c r="L101" s="366"/>
      <c r="M101" s="366"/>
      <c r="N101" s="366"/>
      <c r="O101" s="367"/>
    </row>
    <row r="102" spans="1:15" ht="15.75" x14ac:dyDescent="0.25">
      <c r="A102" s="150" t="s">
        <v>74</v>
      </c>
      <c r="B102" s="167"/>
      <c r="C102" s="150"/>
      <c r="D102" s="371" t="s">
        <v>75</v>
      </c>
      <c r="E102" s="371"/>
      <c r="F102" s="371"/>
      <c r="G102" s="286" t="s">
        <v>76</v>
      </c>
      <c r="H102" s="150" t="s">
        <v>8</v>
      </c>
      <c r="I102" s="168" t="s">
        <v>77</v>
      </c>
      <c r="J102" s="168" t="s">
        <v>62</v>
      </c>
      <c r="K102" s="168" t="s">
        <v>63</v>
      </c>
      <c r="L102" s="168" t="s">
        <v>78</v>
      </c>
      <c r="M102" s="168" t="s">
        <v>90</v>
      </c>
      <c r="N102" s="168" t="s">
        <v>91</v>
      </c>
      <c r="O102" s="168" t="s">
        <v>64</v>
      </c>
    </row>
    <row r="103" spans="1:15" ht="15.75" x14ac:dyDescent="0.25">
      <c r="A103" s="381">
        <v>44239</v>
      </c>
      <c r="B103" s="169" t="s">
        <v>84</v>
      </c>
      <c r="C103" s="301" t="s">
        <v>85</v>
      </c>
      <c r="D103" s="301" t="s">
        <v>60</v>
      </c>
      <c r="E103" s="301" t="s">
        <v>61</v>
      </c>
      <c r="F103" s="170" t="s">
        <v>86</v>
      </c>
      <c r="G103" s="366"/>
      <c r="H103" s="366"/>
      <c r="I103" s="366"/>
      <c r="J103" s="366"/>
      <c r="K103" s="366"/>
      <c r="L103" s="366"/>
      <c r="M103" s="366"/>
      <c r="N103" s="366"/>
      <c r="O103" s="367"/>
    </row>
    <row r="104" spans="1:15" ht="15.75" x14ac:dyDescent="0.25">
      <c r="A104" s="381"/>
      <c r="B104" s="372">
        <v>100</v>
      </c>
      <c r="C104" s="375">
        <v>2</v>
      </c>
      <c r="D104" s="375">
        <v>11</v>
      </c>
      <c r="E104" s="375">
        <v>1389</v>
      </c>
      <c r="F104" s="375">
        <v>6</v>
      </c>
      <c r="G104" s="378">
        <v>44298</v>
      </c>
      <c r="H104" s="375">
        <v>0</v>
      </c>
      <c r="I104" s="386">
        <v>0</v>
      </c>
      <c r="J104" s="386">
        <v>0</v>
      </c>
      <c r="K104" s="386">
        <v>0</v>
      </c>
      <c r="L104" s="386">
        <v>1439</v>
      </c>
      <c r="M104" s="386">
        <v>7</v>
      </c>
      <c r="N104" s="386">
        <f>L104-M104</f>
        <v>1432</v>
      </c>
      <c r="O104" s="288">
        <v>1233</v>
      </c>
    </row>
    <row r="105" spans="1:15" ht="15.75" x14ac:dyDescent="0.25">
      <c r="A105" s="381"/>
      <c r="B105" s="373"/>
      <c r="C105" s="376"/>
      <c r="D105" s="376"/>
      <c r="E105" s="376"/>
      <c r="F105" s="376"/>
      <c r="G105" s="376"/>
      <c r="H105" s="376"/>
      <c r="I105" s="387"/>
      <c r="J105" s="387"/>
      <c r="K105" s="387"/>
      <c r="L105" s="387"/>
      <c r="M105" s="387"/>
      <c r="N105" s="387"/>
      <c r="O105" s="288">
        <v>200</v>
      </c>
    </row>
    <row r="106" spans="1:15" ht="15.75" x14ac:dyDescent="0.25">
      <c r="A106" s="381"/>
      <c r="B106" s="374"/>
      <c r="C106" s="377"/>
      <c r="D106" s="377"/>
      <c r="E106" s="377"/>
      <c r="F106" s="377"/>
      <c r="G106" s="377"/>
      <c r="H106" s="377"/>
      <c r="I106" s="388"/>
      <c r="J106" s="388"/>
      <c r="K106" s="388"/>
      <c r="L106" s="388"/>
      <c r="M106" s="388"/>
      <c r="N106" s="388"/>
      <c r="O106" s="282">
        <f>O104+O105</f>
        <v>1433</v>
      </c>
    </row>
    <row r="107" spans="1:15" ht="15.75" x14ac:dyDescent="0.25">
      <c r="A107" s="381"/>
      <c r="B107" s="250"/>
      <c r="C107" s="151"/>
      <c r="D107" s="382" t="s">
        <v>79</v>
      </c>
      <c r="E107" s="382"/>
      <c r="F107" s="382"/>
      <c r="G107" s="285" t="s">
        <v>80</v>
      </c>
      <c r="H107" s="287"/>
      <c r="I107" s="288"/>
      <c r="J107" s="288"/>
      <c r="K107" s="288"/>
      <c r="L107" s="288"/>
      <c r="M107" s="288"/>
      <c r="N107" s="288"/>
      <c r="O107" s="288"/>
    </row>
    <row r="108" spans="1:15" ht="15.75" x14ac:dyDescent="0.25">
      <c r="A108" s="381"/>
      <c r="B108" s="381"/>
      <c r="C108" s="381"/>
      <c r="D108" s="301" t="s">
        <v>60</v>
      </c>
      <c r="E108" s="301" t="s">
        <v>61</v>
      </c>
      <c r="F108" s="170" t="s">
        <v>86</v>
      </c>
      <c r="G108" s="366"/>
      <c r="H108" s="366"/>
      <c r="I108" s="366"/>
      <c r="J108" s="366"/>
      <c r="K108" s="366"/>
      <c r="L108" s="366"/>
      <c r="M108" s="366"/>
      <c r="N108" s="366"/>
      <c r="O108" s="367"/>
    </row>
    <row r="109" spans="1:15" ht="15.75" x14ac:dyDescent="0.25">
      <c r="A109" s="381"/>
      <c r="B109" s="381"/>
      <c r="C109" s="381"/>
      <c r="D109" s="287">
        <v>0</v>
      </c>
      <c r="E109" s="287">
        <v>300</v>
      </c>
      <c r="F109" s="287">
        <v>6</v>
      </c>
      <c r="G109" s="284">
        <v>44299</v>
      </c>
      <c r="H109" s="287">
        <v>0</v>
      </c>
      <c r="I109" s="288">
        <v>0</v>
      </c>
      <c r="J109" s="288">
        <v>0</v>
      </c>
      <c r="K109" s="288">
        <v>0</v>
      </c>
      <c r="L109" s="288">
        <v>300</v>
      </c>
      <c r="M109" s="288">
        <v>6</v>
      </c>
      <c r="N109" s="181">
        <f>L109-M109</f>
        <v>294</v>
      </c>
      <c r="O109" s="282">
        <v>294</v>
      </c>
    </row>
    <row r="110" spans="1:15" ht="15.75" x14ac:dyDescent="0.25">
      <c r="A110" s="366"/>
      <c r="B110" s="366"/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67"/>
    </row>
    <row r="111" spans="1:15" ht="15.75" x14ac:dyDescent="0.25">
      <c r="A111" s="150" t="s">
        <v>74</v>
      </c>
      <c r="B111" s="167"/>
      <c r="C111" s="150"/>
      <c r="D111" s="371" t="s">
        <v>75</v>
      </c>
      <c r="E111" s="371"/>
      <c r="F111" s="371"/>
      <c r="G111" s="286" t="s">
        <v>76</v>
      </c>
      <c r="H111" s="150" t="s">
        <v>8</v>
      </c>
      <c r="I111" s="168" t="s">
        <v>77</v>
      </c>
      <c r="J111" s="168" t="s">
        <v>62</v>
      </c>
      <c r="K111" s="168" t="s">
        <v>63</v>
      </c>
      <c r="L111" s="168" t="s">
        <v>78</v>
      </c>
      <c r="M111" s="168" t="s">
        <v>90</v>
      </c>
      <c r="N111" s="168" t="s">
        <v>91</v>
      </c>
      <c r="O111" s="168" t="s">
        <v>64</v>
      </c>
    </row>
    <row r="112" spans="1:15" ht="15.75" x14ac:dyDescent="0.25">
      <c r="A112" s="381">
        <v>44299</v>
      </c>
      <c r="B112" s="169" t="s">
        <v>84</v>
      </c>
      <c r="C112" s="301" t="s">
        <v>85</v>
      </c>
      <c r="D112" s="301" t="s">
        <v>60</v>
      </c>
      <c r="E112" s="301" t="s">
        <v>61</v>
      </c>
      <c r="F112" s="170" t="s">
        <v>86</v>
      </c>
      <c r="G112" s="366"/>
      <c r="H112" s="366"/>
      <c r="I112" s="366"/>
      <c r="J112" s="366"/>
      <c r="K112" s="366"/>
      <c r="L112" s="366"/>
      <c r="M112" s="366"/>
      <c r="N112" s="366"/>
      <c r="O112" s="367"/>
    </row>
    <row r="113" spans="1:15" ht="15.75" x14ac:dyDescent="0.25">
      <c r="A113" s="381"/>
      <c r="B113" s="250">
        <v>100</v>
      </c>
      <c r="C113" s="287">
        <v>1</v>
      </c>
      <c r="D113" s="287">
        <v>12</v>
      </c>
      <c r="E113" s="287">
        <v>1388</v>
      </c>
      <c r="F113" s="287">
        <v>8</v>
      </c>
      <c r="G113" s="284">
        <v>44299</v>
      </c>
      <c r="H113" s="287">
        <v>0</v>
      </c>
      <c r="I113" s="288">
        <v>0</v>
      </c>
      <c r="J113" s="288">
        <v>0</v>
      </c>
      <c r="K113" s="288">
        <v>0</v>
      </c>
      <c r="L113" s="288">
        <v>1438</v>
      </c>
      <c r="M113" s="288">
        <v>8.5</v>
      </c>
      <c r="N113" s="181">
        <f>L113-M113</f>
        <v>1429.5</v>
      </c>
      <c r="O113" s="282">
        <v>1430</v>
      </c>
    </row>
    <row r="114" spans="1:15" ht="15.75" x14ac:dyDescent="0.25">
      <c r="A114" s="381"/>
      <c r="B114" s="250"/>
      <c r="C114" s="151"/>
      <c r="D114" s="382" t="s">
        <v>79</v>
      </c>
      <c r="E114" s="382"/>
      <c r="F114" s="382"/>
      <c r="G114" s="285" t="s">
        <v>80</v>
      </c>
      <c r="H114" s="287"/>
      <c r="I114" s="288"/>
      <c r="J114" s="288"/>
      <c r="K114" s="288"/>
      <c r="L114" s="288"/>
      <c r="M114" s="288"/>
      <c r="N114" s="288"/>
      <c r="O114" s="288"/>
    </row>
    <row r="115" spans="1:15" ht="15.75" x14ac:dyDescent="0.25">
      <c r="A115" s="381"/>
      <c r="B115" s="381"/>
      <c r="C115" s="381"/>
      <c r="D115" s="301" t="s">
        <v>60</v>
      </c>
      <c r="E115" s="301" t="s">
        <v>61</v>
      </c>
      <c r="F115" s="170" t="s">
        <v>86</v>
      </c>
      <c r="G115" s="366"/>
      <c r="H115" s="366"/>
      <c r="I115" s="366"/>
      <c r="J115" s="366"/>
      <c r="K115" s="366"/>
      <c r="L115" s="366"/>
      <c r="M115" s="366"/>
      <c r="N115" s="366"/>
      <c r="O115" s="367"/>
    </row>
    <row r="116" spans="1:15" ht="15.75" x14ac:dyDescent="0.25">
      <c r="A116" s="381"/>
      <c r="B116" s="381"/>
      <c r="C116" s="381"/>
      <c r="D116" s="375">
        <v>0</v>
      </c>
      <c r="E116" s="375">
        <v>300</v>
      </c>
      <c r="F116" s="375">
        <v>6</v>
      </c>
      <c r="G116" s="378">
        <v>44300</v>
      </c>
      <c r="H116" s="375">
        <v>0</v>
      </c>
      <c r="I116" s="386">
        <v>0</v>
      </c>
      <c r="J116" s="386">
        <v>0</v>
      </c>
      <c r="K116" s="386">
        <v>0</v>
      </c>
      <c r="L116" s="386">
        <v>300</v>
      </c>
      <c r="M116" s="386">
        <v>6</v>
      </c>
      <c r="N116" s="386">
        <f>L116-M116</f>
        <v>294</v>
      </c>
      <c r="O116" s="288">
        <v>274</v>
      </c>
    </row>
    <row r="117" spans="1:15" ht="15.75" x14ac:dyDescent="0.25">
      <c r="A117" s="381"/>
      <c r="B117" s="381"/>
      <c r="C117" s="381"/>
      <c r="D117" s="376"/>
      <c r="E117" s="376"/>
      <c r="F117" s="376"/>
      <c r="G117" s="376"/>
      <c r="H117" s="376"/>
      <c r="I117" s="387"/>
      <c r="J117" s="387"/>
      <c r="K117" s="387"/>
      <c r="L117" s="387"/>
      <c r="M117" s="387"/>
      <c r="N117" s="387"/>
      <c r="O117" s="288">
        <v>20</v>
      </c>
    </row>
    <row r="118" spans="1:15" ht="15.75" x14ac:dyDescent="0.25">
      <c r="A118" s="381"/>
      <c r="B118" s="381"/>
      <c r="C118" s="381"/>
      <c r="D118" s="377"/>
      <c r="E118" s="377"/>
      <c r="F118" s="377"/>
      <c r="G118" s="377"/>
      <c r="H118" s="377"/>
      <c r="I118" s="388"/>
      <c r="J118" s="388"/>
      <c r="K118" s="388"/>
      <c r="L118" s="388"/>
      <c r="M118" s="388"/>
      <c r="N118" s="388"/>
      <c r="O118" s="282">
        <f>O116+O117</f>
        <v>294</v>
      </c>
    </row>
    <row r="119" spans="1:15" ht="15.75" x14ac:dyDescent="0.25">
      <c r="A119" s="366"/>
      <c r="B119" s="366"/>
      <c r="C119" s="366"/>
      <c r="D119" s="366"/>
      <c r="E119" s="366"/>
      <c r="F119" s="366"/>
      <c r="G119" s="366"/>
      <c r="H119" s="366"/>
      <c r="I119" s="366"/>
      <c r="J119" s="366"/>
      <c r="K119" s="366"/>
      <c r="L119" s="366"/>
      <c r="M119" s="366"/>
      <c r="N119" s="366"/>
      <c r="O119" s="367"/>
    </row>
    <row r="120" spans="1:15" ht="15.75" x14ac:dyDescent="0.25">
      <c r="A120" s="150" t="s">
        <v>74</v>
      </c>
      <c r="B120" s="167"/>
      <c r="C120" s="150"/>
      <c r="D120" s="371" t="s">
        <v>75</v>
      </c>
      <c r="E120" s="371"/>
      <c r="F120" s="371"/>
      <c r="G120" s="286" t="s">
        <v>76</v>
      </c>
      <c r="H120" s="150" t="s">
        <v>8</v>
      </c>
      <c r="I120" s="168" t="s">
        <v>77</v>
      </c>
      <c r="J120" s="168" t="s">
        <v>62</v>
      </c>
      <c r="K120" s="168" t="s">
        <v>63</v>
      </c>
      <c r="L120" s="168" t="s">
        <v>78</v>
      </c>
      <c r="M120" s="168" t="s">
        <v>90</v>
      </c>
      <c r="N120" s="168" t="s">
        <v>91</v>
      </c>
      <c r="O120" s="168" t="s">
        <v>64</v>
      </c>
    </row>
    <row r="121" spans="1:15" ht="15.75" x14ac:dyDescent="0.25">
      <c r="A121" s="381">
        <v>44300</v>
      </c>
      <c r="B121" s="169" t="s">
        <v>84</v>
      </c>
      <c r="C121" s="301" t="s">
        <v>85</v>
      </c>
      <c r="D121" s="301" t="s">
        <v>60</v>
      </c>
      <c r="E121" s="301" t="s">
        <v>61</v>
      </c>
      <c r="F121" s="170" t="s">
        <v>86</v>
      </c>
      <c r="G121" s="366"/>
      <c r="H121" s="366"/>
      <c r="I121" s="366"/>
      <c r="J121" s="366"/>
      <c r="K121" s="366"/>
      <c r="L121" s="366"/>
      <c r="M121" s="366"/>
      <c r="N121" s="366"/>
      <c r="O121" s="367"/>
    </row>
    <row r="122" spans="1:15" ht="15.75" x14ac:dyDescent="0.25">
      <c r="A122" s="381"/>
      <c r="B122" s="372">
        <v>100</v>
      </c>
      <c r="C122" s="375">
        <v>1</v>
      </c>
      <c r="D122" s="375">
        <v>13</v>
      </c>
      <c r="E122" s="375">
        <v>1387</v>
      </c>
      <c r="F122" s="375">
        <v>7</v>
      </c>
      <c r="G122" s="378">
        <v>44300</v>
      </c>
      <c r="H122" s="375">
        <v>0</v>
      </c>
      <c r="I122" s="386">
        <v>0</v>
      </c>
      <c r="J122" s="386">
        <v>0</v>
      </c>
      <c r="K122" s="386">
        <v>0</v>
      </c>
      <c r="L122" s="386">
        <v>1437</v>
      </c>
      <c r="M122" s="386">
        <v>8</v>
      </c>
      <c r="N122" s="386">
        <f>L122-M122</f>
        <v>1429</v>
      </c>
      <c r="O122" s="288">
        <v>1409</v>
      </c>
    </row>
    <row r="123" spans="1:15" ht="15.75" x14ac:dyDescent="0.25">
      <c r="A123" s="381"/>
      <c r="B123" s="373"/>
      <c r="C123" s="376"/>
      <c r="D123" s="376"/>
      <c r="E123" s="376"/>
      <c r="F123" s="376"/>
      <c r="G123" s="376"/>
      <c r="H123" s="376"/>
      <c r="I123" s="387"/>
      <c r="J123" s="387"/>
      <c r="K123" s="387"/>
      <c r="L123" s="387"/>
      <c r="M123" s="387"/>
      <c r="N123" s="387"/>
      <c r="O123" s="288">
        <v>20</v>
      </c>
    </row>
    <row r="124" spans="1:15" ht="15.75" x14ac:dyDescent="0.25">
      <c r="A124" s="381"/>
      <c r="B124" s="374"/>
      <c r="C124" s="377"/>
      <c r="D124" s="377"/>
      <c r="E124" s="377"/>
      <c r="F124" s="377"/>
      <c r="G124" s="377"/>
      <c r="H124" s="377"/>
      <c r="I124" s="388"/>
      <c r="J124" s="388"/>
      <c r="K124" s="388"/>
      <c r="L124" s="388"/>
      <c r="M124" s="388"/>
      <c r="N124" s="388"/>
      <c r="O124" s="282">
        <f>O122+O123</f>
        <v>1429</v>
      </c>
    </row>
    <row r="125" spans="1:15" ht="15.75" x14ac:dyDescent="0.25">
      <c r="A125" s="381"/>
      <c r="B125" s="250"/>
      <c r="C125" s="151"/>
      <c r="D125" s="382" t="s">
        <v>79</v>
      </c>
      <c r="E125" s="382"/>
      <c r="F125" s="382"/>
      <c r="G125" s="285" t="s">
        <v>80</v>
      </c>
      <c r="H125" s="287"/>
      <c r="I125" s="288"/>
      <c r="J125" s="288"/>
      <c r="K125" s="288"/>
      <c r="L125" s="288"/>
      <c r="M125" s="288"/>
      <c r="N125" s="288"/>
      <c r="O125" s="288"/>
    </row>
    <row r="126" spans="1:15" ht="15.75" x14ac:dyDescent="0.25">
      <c r="A126" s="381"/>
      <c r="B126" s="381"/>
      <c r="C126" s="381"/>
      <c r="D126" s="301" t="s">
        <v>60</v>
      </c>
      <c r="E126" s="301" t="s">
        <v>61</v>
      </c>
      <c r="F126" s="170" t="s">
        <v>86</v>
      </c>
      <c r="G126" s="366"/>
      <c r="H126" s="366"/>
      <c r="I126" s="366"/>
      <c r="J126" s="366"/>
      <c r="K126" s="366"/>
      <c r="L126" s="366"/>
      <c r="M126" s="366"/>
      <c r="N126" s="366"/>
      <c r="O126" s="367"/>
    </row>
    <row r="127" spans="1:15" ht="15.75" x14ac:dyDescent="0.25">
      <c r="A127" s="381"/>
      <c r="B127" s="381"/>
      <c r="C127" s="381"/>
      <c r="D127" s="287">
        <v>3</v>
      </c>
      <c r="E127" s="287">
        <v>297</v>
      </c>
      <c r="F127" s="287">
        <v>6</v>
      </c>
      <c r="G127" s="284"/>
      <c r="H127" s="287">
        <v>0</v>
      </c>
      <c r="I127" s="288">
        <v>0</v>
      </c>
      <c r="J127" s="288">
        <v>0</v>
      </c>
      <c r="K127" s="288">
        <v>0</v>
      </c>
      <c r="L127" s="288"/>
      <c r="M127" s="182">
        <v>6</v>
      </c>
      <c r="N127" s="182">
        <f>L127-M127</f>
        <v>-6</v>
      </c>
      <c r="O127" s="282">
        <v>291</v>
      </c>
    </row>
    <row r="128" spans="1:15" ht="15.75" x14ac:dyDescent="0.25">
      <c r="A128" s="366"/>
      <c r="B128" s="366"/>
      <c r="C128" s="366"/>
      <c r="D128" s="366"/>
      <c r="E128" s="366"/>
      <c r="F128" s="366"/>
      <c r="G128" s="366"/>
      <c r="H128" s="366"/>
      <c r="I128" s="366"/>
      <c r="J128" s="366"/>
      <c r="K128" s="366"/>
      <c r="L128" s="366"/>
      <c r="M128" s="366"/>
      <c r="N128" s="366"/>
      <c r="O128" s="367"/>
    </row>
    <row r="129" spans="1:15" ht="15.75" x14ac:dyDescent="0.25">
      <c r="A129" s="150" t="s">
        <v>74</v>
      </c>
      <c r="B129" s="167"/>
      <c r="C129" s="150"/>
      <c r="D129" s="371" t="s">
        <v>75</v>
      </c>
      <c r="E129" s="371"/>
      <c r="F129" s="371"/>
      <c r="G129" s="286" t="s">
        <v>76</v>
      </c>
      <c r="H129" s="150" t="s">
        <v>8</v>
      </c>
      <c r="I129" s="168" t="s">
        <v>77</v>
      </c>
      <c r="J129" s="168" t="s">
        <v>62</v>
      </c>
      <c r="K129" s="168" t="s">
        <v>63</v>
      </c>
      <c r="L129" s="168" t="s">
        <v>78</v>
      </c>
      <c r="M129" s="168" t="s">
        <v>90</v>
      </c>
      <c r="N129" s="168" t="s">
        <v>91</v>
      </c>
      <c r="O129" s="168" t="s">
        <v>64</v>
      </c>
    </row>
    <row r="130" spans="1:15" ht="15.75" x14ac:dyDescent="0.25">
      <c r="A130" s="381">
        <v>44301</v>
      </c>
      <c r="B130" s="169" t="s">
        <v>84</v>
      </c>
      <c r="C130" s="301" t="s">
        <v>85</v>
      </c>
      <c r="D130" s="301" t="s">
        <v>60</v>
      </c>
      <c r="E130" s="301" t="s">
        <v>61</v>
      </c>
      <c r="F130" s="170" t="s">
        <v>86</v>
      </c>
      <c r="G130" s="366"/>
      <c r="H130" s="366"/>
      <c r="I130" s="366"/>
      <c r="J130" s="366"/>
      <c r="K130" s="366"/>
      <c r="L130" s="366"/>
      <c r="M130" s="366"/>
      <c r="N130" s="366"/>
      <c r="O130" s="367"/>
    </row>
    <row r="131" spans="1:15" ht="15.75" x14ac:dyDescent="0.25">
      <c r="A131" s="381"/>
      <c r="B131" s="373">
        <v>100</v>
      </c>
      <c r="C131" s="376">
        <v>1</v>
      </c>
      <c r="D131" s="376">
        <v>11</v>
      </c>
      <c r="E131" s="376">
        <v>1389</v>
      </c>
      <c r="F131" s="376">
        <v>6</v>
      </c>
      <c r="G131" s="379">
        <v>44301</v>
      </c>
      <c r="H131" s="376">
        <v>0</v>
      </c>
      <c r="I131" s="387">
        <v>0</v>
      </c>
      <c r="J131" s="387">
        <v>0</v>
      </c>
      <c r="K131" s="387">
        <v>0</v>
      </c>
      <c r="L131" s="387">
        <v>1439</v>
      </c>
      <c r="M131" s="387">
        <v>6.5</v>
      </c>
      <c r="N131" s="387">
        <f>L131-M131</f>
        <v>1432.5</v>
      </c>
      <c r="O131" s="288">
        <v>1383</v>
      </c>
    </row>
    <row r="132" spans="1:15" ht="15.75" x14ac:dyDescent="0.25">
      <c r="A132" s="381"/>
      <c r="B132" s="373"/>
      <c r="C132" s="376"/>
      <c r="D132" s="376"/>
      <c r="E132" s="376"/>
      <c r="F132" s="376"/>
      <c r="G132" s="379"/>
      <c r="H132" s="376"/>
      <c r="I132" s="387"/>
      <c r="J132" s="387"/>
      <c r="K132" s="387"/>
      <c r="L132" s="387"/>
      <c r="M132" s="387"/>
      <c r="N132" s="387"/>
      <c r="O132" s="288">
        <v>50</v>
      </c>
    </row>
    <row r="133" spans="1:15" ht="15.75" x14ac:dyDescent="0.25">
      <c r="A133" s="381"/>
      <c r="B133" s="374"/>
      <c r="C133" s="377"/>
      <c r="D133" s="377"/>
      <c r="E133" s="377"/>
      <c r="F133" s="377"/>
      <c r="G133" s="380"/>
      <c r="H133" s="377"/>
      <c r="I133" s="388"/>
      <c r="J133" s="388"/>
      <c r="K133" s="388"/>
      <c r="L133" s="388"/>
      <c r="M133" s="388"/>
      <c r="N133" s="388"/>
      <c r="O133" s="282">
        <f>O131+O132</f>
        <v>1433</v>
      </c>
    </row>
    <row r="134" spans="1:15" ht="15.75" x14ac:dyDescent="0.25">
      <c r="A134" s="381"/>
      <c r="B134" s="250"/>
      <c r="C134" s="151"/>
      <c r="D134" s="382" t="s">
        <v>79</v>
      </c>
      <c r="E134" s="382"/>
      <c r="F134" s="382"/>
      <c r="G134" s="285" t="s">
        <v>80</v>
      </c>
      <c r="H134" s="287"/>
      <c r="I134" s="288"/>
      <c r="J134" s="288"/>
      <c r="K134" s="288"/>
      <c r="L134" s="288"/>
      <c r="M134" s="288"/>
      <c r="N134" s="288"/>
      <c r="O134" s="288"/>
    </row>
    <row r="135" spans="1:15" ht="15.75" x14ac:dyDescent="0.25">
      <c r="A135" s="381"/>
      <c r="B135" s="381"/>
      <c r="C135" s="381"/>
      <c r="D135" s="301" t="s">
        <v>60</v>
      </c>
      <c r="E135" s="301" t="s">
        <v>61</v>
      </c>
      <c r="F135" s="170" t="s">
        <v>86</v>
      </c>
      <c r="G135" s="366"/>
      <c r="H135" s="366"/>
      <c r="I135" s="366"/>
      <c r="J135" s="366"/>
      <c r="K135" s="366"/>
      <c r="L135" s="366"/>
      <c r="M135" s="366"/>
      <c r="N135" s="366"/>
      <c r="O135" s="367"/>
    </row>
    <row r="136" spans="1:15" ht="15.75" x14ac:dyDescent="0.25">
      <c r="A136" s="381"/>
      <c r="B136" s="381"/>
      <c r="C136" s="381"/>
      <c r="D136" s="294">
        <v>3</v>
      </c>
      <c r="E136" s="294">
        <v>271</v>
      </c>
      <c r="F136" s="294">
        <v>4</v>
      </c>
      <c r="G136" s="300">
        <v>44302</v>
      </c>
      <c r="H136" s="294">
        <v>0</v>
      </c>
      <c r="I136" s="297">
        <v>0</v>
      </c>
      <c r="J136" s="297">
        <v>0</v>
      </c>
      <c r="K136" s="297">
        <v>0</v>
      </c>
      <c r="L136" s="297">
        <v>271</v>
      </c>
      <c r="M136" s="297">
        <v>4</v>
      </c>
      <c r="N136" s="297">
        <f>L136-M136</f>
        <v>267</v>
      </c>
      <c r="O136" s="282">
        <v>267</v>
      </c>
    </row>
    <row r="137" spans="1:15" ht="15.75" x14ac:dyDescent="0.25">
      <c r="A137" s="366"/>
      <c r="B137" s="366"/>
      <c r="C137" s="366"/>
      <c r="D137" s="366"/>
      <c r="E137" s="366"/>
      <c r="F137" s="366"/>
      <c r="G137" s="366"/>
      <c r="H137" s="366"/>
      <c r="I137" s="366"/>
      <c r="J137" s="366"/>
      <c r="K137" s="366"/>
      <c r="L137" s="366"/>
      <c r="M137" s="366"/>
      <c r="N137" s="366"/>
      <c r="O137" s="367"/>
    </row>
    <row r="138" spans="1:15" ht="15" customHeight="1" x14ac:dyDescent="0.25">
      <c r="A138" s="150" t="s">
        <v>74</v>
      </c>
      <c r="B138" s="167"/>
      <c r="C138" s="150"/>
      <c r="D138" s="371" t="s">
        <v>75</v>
      </c>
      <c r="E138" s="371"/>
      <c r="F138" s="371"/>
      <c r="G138" s="286" t="s">
        <v>76</v>
      </c>
      <c r="H138" s="150" t="s">
        <v>8</v>
      </c>
      <c r="I138" s="168" t="s">
        <v>77</v>
      </c>
      <c r="J138" s="168" t="s">
        <v>62</v>
      </c>
      <c r="K138" s="168" t="s">
        <v>63</v>
      </c>
      <c r="L138" s="168" t="s">
        <v>78</v>
      </c>
      <c r="M138" s="168" t="s">
        <v>90</v>
      </c>
      <c r="N138" s="168" t="s">
        <v>91</v>
      </c>
      <c r="O138" s="168" t="s">
        <v>64</v>
      </c>
    </row>
    <row r="139" spans="1:15" ht="15.75" x14ac:dyDescent="0.25">
      <c r="A139" s="381">
        <v>44302</v>
      </c>
      <c r="B139" s="169" t="s">
        <v>84</v>
      </c>
      <c r="C139" s="301" t="s">
        <v>85</v>
      </c>
      <c r="D139" s="301" t="s">
        <v>60</v>
      </c>
      <c r="E139" s="301" t="s">
        <v>61</v>
      </c>
      <c r="F139" s="170" t="s">
        <v>86</v>
      </c>
      <c r="G139" s="366"/>
      <c r="H139" s="366"/>
      <c r="I139" s="366"/>
      <c r="J139" s="366"/>
      <c r="K139" s="366"/>
      <c r="L139" s="366"/>
      <c r="M139" s="366"/>
      <c r="N139" s="366"/>
      <c r="O139" s="367"/>
    </row>
    <row r="140" spans="1:15" ht="15" customHeight="1" x14ac:dyDescent="0.25">
      <c r="A140" s="381"/>
      <c r="B140" s="291">
        <v>100</v>
      </c>
      <c r="C140" s="294">
        <v>1</v>
      </c>
      <c r="D140" s="294">
        <v>7</v>
      </c>
      <c r="E140" s="294">
        <v>1393</v>
      </c>
      <c r="F140" s="294">
        <v>9</v>
      </c>
      <c r="G140" s="300">
        <v>44302</v>
      </c>
      <c r="H140" s="294">
        <v>0</v>
      </c>
      <c r="I140" s="297">
        <v>0</v>
      </c>
      <c r="J140" s="297">
        <v>0</v>
      </c>
      <c r="K140" s="297">
        <v>0</v>
      </c>
      <c r="L140" s="297">
        <v>1443</v>
      </c>
      <c r="M140" s="297">
        <v>9.5</v>
      </c>
      <c r="N140" s="297">
        <f>L140-M140</f>
        <v>1433.5</v>
      </c>
      <c r="O140" s="282">
        <v>1434</v>
      </c>
    </row>
    <row r="141" spans="1:15" ht="15" customHeight="1" x14ac:dyDescent="0.25">
      <c r="A141" s="381"/>
      <c r="B141" s="250"/>
      <c r="C141" s="151"/>
      <c r="D141" s="382" t="s">
        <v>79</v>
      </c>
      <c r="E141" s="382"/>
      <c r="F141" s="382"/>
      <c r="G141" s="285" t="s">
        <v>80</v>
      </c>
      <c r="H141" s="287"/>
      <c r="I141" s="288"/>
      <c r="J141" s="288"/>
      <c r="K141" s="288"/>
      <c r="L141" s="288"/>
      <c r="M141" s="288"/>
      <c r="N141" s="288"/>
      <c r="O141" s="288"/>
    </row>
    <row r="142" spans="1:15" ht="15.75" x14ac:dyDescent="0.25">
      <c r="A142" s="381"/>
      <c r="B142" s="413"/>
      <c r="C142" s="414"/>
      <c r="D142" s="301" t="s">
        <v>60</v>
      </c>
      <c r="E142" s="301" t="s">
        <v>61</v>
      </c>
      <c r="F142" s="170" t="s">
        <v>86</v>
      </c>
      <c r="G142" s="366"/>
      <c r="H142" s="366"/>
      <c r="I142" s="366"/>
      <c r="J142" s="366"/>
      <c r="K142" s="366"/>
      <c r="L142" s="366"/>
      <c r="M142" s="366"/>
      <c r="N142" s="366"/>
      <c r="O142" s="367"/>
    </row>
    <row r="143" spans="1:15" ht="15.75" x14ac:dyDescent="0.25">
      <c r="A143" s="381"/>
      <c r="B143" s="415"/>
      <c r="C143" s="416"/>
      <c r="D143" s="287">
        <v>2</v>
      </c>
      <c r="E143" s="287">
        <v>298</v>
      </c>
      <c r="F143" s="287">
        <v>4</v>
      </c>
      <c r="G143" s="284">
        <v>44305</v>
      </c>
      <c r="H143" s="287">
        <v>0</v>
      </c>
      <c r="I143" s="288">
        <v>0</v>
      </c>
      <c r="J143" s="288">
        <v>0</v>
      </c>
      <c r="K143" s="288">
        <v>0</v>
      </c>
      <c r="L143" s="288">
        <v>298</v>
      </c>
      <c r="M143" s="288">
        <v>4</v>
      </c>
      <c r="N143" s="288">
        <f>L143-M143</f>
        <v>294</v>
      </c>
      <c r="O143" s="282">
        <v>294</v>
      </c>
    </row>
    <row r="144" spans="1:15" ht="15.75" x14ac:dyDescent="0.25">
      <c r="A144" s="381"/>
      <c r="B144" s="381"/>
      <c r="C144" s="381"/>
      <c r="D144" s="381"/>
      <c r="E144" s="381"/>
      <c r="F144" s="381"/>
      <c r="G144" s="381"/>
      <c r="H144" s="381"/>
      <c r="I144" s="381"/>
      <c r="J144" s="381"/>
      <c r="K144" s="381"/>
      <c r="L144" s="381"/>
      <c r="M144" s="381"/>
      <c r="N144" s="381"/>
      <c r="O144" s="381"/>
    </row>
    <row r="145" spans="1:15" ht="15.75" x14ac:dyDescent="0.25">
      <c r="A145" s="150" t="s">
        <v>74</v>
      </c>
      <c r="B145" s="167"/>
      <c r="C145" s="150"/>
      <c r="D145" s="371" t="s">
        <v>75</v>
      </c>
      <c r="E145" s="371"/>
      <c r="F145" s="371"/>
      <c r="G145" s="286" t="s">
        <v>76</v>
      </c>
      <c r="H145" s="150" t="s">
        <v>8</v>
      </c>
      <c r="I145" s="168" t="s">
        <v>77</v>
      </c>
      <c r="J145" s="168" t="s">
        <v>62</v>
      </c>
      <c r="K145" s="168" t="s">
        <v>63</v>
      </c>
      <c r="L145" s="168" t="s">
        <v>78</v>
      </c>
      <c r="M145" s="168" t="s">
        <v>90</v>
      </c>
      <c r="N145" s="168" t="s">
        <v>91</v>
      </c>
      <c r="O145" s="168" t="s">
        <v>64</v>
      </c>
    </row>
    <row r="146" spans="1:15" ht="15.75" x14ac:dyDescent="0.25">
      <c r="A146" s="381">
        <v>44303</v>
      </c>
      <c r="B146" s="169" t="s">
        <v>84</v>
      </c>
      <c r="C146" s="301" t="s">
        <v>85</v>
      </c>
      <c r="D146" s="301" t="s">
        <v>60</v>
      </c>
      <c r="E146" s="301" t="s">
        <v>61</v>
      </c>
      <c r="F146" s="170" t="s">
        <v>86</v>
      </c>
      <c r="G146" s="366"/>
      <c r="H146" s="366"/>
      <c r="I146" s="366"/>
      <c r="J146" s="366"/>
      <c r="K146" s="366"/>
      <c r="L146" s="366"/>
      <c r="M146" s="366"/>
      <c r="N146" s="366"/>
      <c r="O146" s="367"/>
    </row>
    <row r="147" spans="1:15" ht="15.75" x14ac:dyDescent="0.25">
      <c r="A147" s="381"/>
      <c r="B147" s="373">
        <v>91</v>
      </c>
      <c r="C147" s="376">
        <v>2</v>
      </c>
      <c r="D147" s="376">
        <v>13</v>
      </c>
      <c r="E147" s="376">
        <v>1117</v>
      </c>
      <c r="F147" s="376">
        <v>6</v>
      </c>
      <c r="G147" s="379">
        <v>44305</v>
      </c>
      <c r="H147" s="373">
        <v>0</v>
      </c>
      <c r="I147" s="387">
        <v>0</v>
      </c>
      <c r="J147" s="387">
        <v>0</v>
      </c>
      <c r="K147" s="387">
        <v>0</v>
      </c>
      <c r="L147" s="387">
        <v>1162.5</v>
      </c>
      <c r="M147" s="387">
        <v>7</v>
      </c>
      <c r="N147" s="387">
        <f>L147-M147</f>
        <v>1155.5</v>
      </c>
      <c r="O147" s="288">
        <v>1120</v>
      </c>
    </row>
    <row r="148" spans="1:15" ht="15.75" x14ac:dyDescent="0.25">
      <c r="A148" s="381"/>
      <c r="B148" s="373"/>
      <c r="C148" s="376"/>
      <c r="D148" s="376"/>
      <c r="E148" s="376"/>
      <c r="F148" s="376"/>
      <c r="G148" s="379"/>
      <c r="H148" s="373"/>
      <c r="I148" s="387"/>
      <c r="J148" s="387"/>
      <c r="K148" s="387"/>
      <c r="L148" s="387"/>
      <c r="M148" s="387"/>
      <c r="N148" s="387"/>
      <c r="O148" s="288">
        <v>40</v>
      </c>
    </row>
    <row r="149" spans="1:15" ht="15.75" x14ac:dyDescent="0.25">
      <c r="A149" s="381"/>
      <c r="B149" s="374"/>
      <c r="C149" s="377"/>
      <c r="D149" s="377"/>
      <c r="E149" s="377"/>
      <c r="F149" s="377"/>
      <c r="G149" s="380"/>
      <c r="H149" s="374"/>
      <c r="I149" s="388"/>
      <c r="J149" s="388"/>
      <c r="K149" s="388"/>
      <c r="L149" s="388"/>
      <c r="M149" s="388"/>
      <c r="N149" s="388"/>
      <c r="O149" s="282">
        <f>O147+O148</f>
        <v>1160</v>
      </c>
    </row>
    <row r="150" spans="1:15" ht="15.75" x14ac:dyDescent="0.25">
      <c r="A150" s="381"/>
      <c r="B150" s="250"/>
      <c r="C150" s="287"/>
      <c r="D150" s="382" t="s">
        <v>79</v>
      </c>
      <c r="E150" s="382"/>
      <c r="F150" s="382"/>
      <c r="G150" s="285" t="s">
        <v>80</v>
      </c>
      <c r="H150" s="287"/>
      <c r="I150" s="288"/>
      <c r="J150" s="288"/>
      <c r="K150" s="288"/>
      <c r="L150" s="288"/>
      <c r="M150" s="288"/>
      <c r="N150" s="288"/>
      <c r="O150" s="288"/>
    </row>
    <row r="151" spans="1:15" ht="15.75" x14ac:dyDescent="0.25">
      <c r="A151" s="381"/>
      <c r="B151" s="381"/>
      <c r="C151" s="381"/>
      <c r="D151" s="301" t="s">
        <v>60</v>
      </c>
      <c r="E151" s="301" t="s">
        <v>61</v>
      </c>
      <c r="F151" s="170" t="s">
        <v>86</v>
      </c>
      <c r="G151" s="366"/>
      <c r="H151" s="366"/>
      <c r="I151" s="366"/>
      <c r="J151" s="366"/>
      <c r="K151" s="366"/>
      <c r="L151" s="366"/>
      <c r="M151" s="366"/>
      <c r="N151" s="366"/>
      <c r="O151" s="367"/>
    </row>
    <row r="152" spans="1:15" ht="15" customHeight="1" x14ac:dyDescent="0.25">
      <c r="A152" s="381"/>
      <c r="B152" s="381"/>
      <c r="C152" s="381"/>
      <c r="D152" s="287">
        <v>3</v>
      </c>
      <c r="E152" s="287">
        <v>297</v>
      </c>
      <c r="F152" s="287">
        <v>6</v>
      </c>
      <c r="G152" s="284">
        <v>44305</v>
      </c>
      <c r="H152" s="287">
        <v>0</v>
      </c>
      <c r="I152" s="288">
        <v>0</v>
      </c>
      <c r="J152" s="288">
        <v>0</v>
      </c>
      <c r="K152" s="288">
        <v>0</v>
      </c>
      <c r="L152" s="288">
        <v>297</v>
      </c>
      <c r="M152" s="182">
        <v>6</v>
      </c>
      <c r="N152" s="182">
        <f>L152-M152</f>
        <v>291</v>
      </c>
      <c r="O152" s="282">
        <v>291</v>
      </c>
    </row>
    <row r="153" spans="1:15" ht="15.75" x14ac:dyDescent="0.25">
      <c r="A153" s="366"/>
      <c r="B153" s="366"/>
      <c r="C153" s="366"/>
      <c r="D153" s="366"/>
      <c r="E153" s="366"/>
      <c r="F153" s="366"/>
      <c r="G153" s="366"/>
      <c r="H153" s="366"/>
      <c r="I153" s="366"/>
      <c r="J153" s="366"/>
      <c r="K153" s="366"/>
      <c r="L153" s="366"/>
      <c r="M153" s="366"/>
      <c r="N153" s="366"/>
      <c r="O153" s="366"/>
    </row>
    <row r="154" spans="1:15" ht="15.75" x14ac:dyDescent="0.25">
      <c r="A154" s="150" t="s">
        <v>74</v>
      </c>
      <c r="B154" s="167"/>
      <c r="C154" s="150"/>
      <c r="D154" s="371" t="s">
        <v>75</v>
      </c>
      <c r="E154" s="371"/>
      <c r="F154" s="371"/>
      <c r="G154" s="286" t="s">
        <v>76</v>
      </c>
      <c r="H154" s="150" t="s">
        <v>8</v>
      </c>
      <c r="I154" s="168" t="s">
        <v>77</v>
      </c>
      <c r="J154" s="168" t="s">
        <v>62</v>
      </c>
      <c r="K154" s="168" t="s">
        <v>63</v>
      </c>
      <c r="L154" s="168" t="s">
        <v>78</v>
      </c>
      <c r="M154" s="168" t="s">
        <v>90</v>
      </c>
      <c r="N154" s="168" t="s">
        <v>91</v>
      </c>
      <c r="O154" s="168" t="s">
        <v>64</v>
      </c>
    </row>
    <row r="155" spans="1:15" ht="15.75" x14ac:dyDescent="0.25">
      <c r="A155" s="381">
        <v>44304</v>
      </c>
      <c r="B155" s="169" t="s">
        <v>84</v>
      </c>
      <c r="C155" s="301" t="s">
        <v>85</v>
      </c>
      <c r="D155" s="301" t="s">
        <v>60</v>
      </c>
      <c r="E155" s="301" t="s">
        <v>61</v>
      </c>
      <c r="F155" s="170" t="s">
        <v>86</v>
      </c>
      <c r="G155" s="366"/>
      <c r="H155" s="366"/>
      <c r="I155" s="366"/>
      <c r="J155" s="366"/>
      <c r="K155" s="366"/>
      <c r="L155" s="366"/>
      <c r="M155" s="366"/>
      <c r="N155" s="366"/>
      <c r="O155" s="367"/>
    </row>
    <row r="156" spans="1:15" ht="15.75" x14ac:dyDescent="0.25">
      <c r="A156" s="381"/>
      <c r="B156" s="289">
        <v>60</v>
      </c>
      <c r="C156" s="292">
        <v>1</v>
      </c>
      <c r="D156" s="292">
        <v>5</v>
      </c>
      <c r="E156" s="292">
        <v>703</v>
      </c>
      <c r="F156" s="292">
        <v>2</v>
      </c>
      <c r="G156" s="298">
        <v>44305</v>
      </c>
      <c r="H156" s="292">
        <v>0</v>
      </c>
      <c r="I156" s="295">
        <v>0</v>
      </c>
      <c r="J156" s="295">
        <v>0</v>
      </c>
      <c r="K156" s="295">
        <v>0</v>
      </c>
      <c r="L156" s="295">
        <v>733</v>
      </c>
      <c r="M156" s="295">
        <v>2.5</v>
      </c>
      <c r="N156" s="295">
        <f>L156-M156</f>
        <v>730.5</v>
      </c>
      <c r="O156" s="282">
        <v>731</v>
      </c>
    </row>
    <row r="157" spans="1:15" ht="15.75" x14ac:dyDescent="0.25">
      <c r="A157" s="381"/>
      <c r="B157" s="250"/>
      <c r="C157" s="151"/>
      <c r="D157" s="382" t="s">
        <v>79</v>
      </c>
      <c r="E157" s="382"/>
      <c r="F157" s="382"/>
      <c r="G157" s="285" t="s">
        <v>80</v>
      </c>
      <c r="H157" s="287"/>
      <c r="I157" s="288"/>
      <c r="J157" s="288"/>
      <c r="K157" s="288"/>
      <c r="L157" s="288"/>
      <c r="M157" s="288"/>
      <c r="N157" s="288"/>
      <c r="O157" s="288"/>
    </row>
    <row r="158" spans="1:15" ht="15.75" x14ac:dyDescent="0.25">
      <c r="A158" s="381"/>
      <c r="B158" s="381"/>
      <c r="C158" s="381"/>
      <c r="D158" s="301" t="s">
        <v>60</v>
      </c>
      <c r="E158" s="301" t="s">
        <v>61</v>
      </c>
      <c r="F158" s="170" t="s">
        <v>86</v>
      </c>
      <c r="G158" s="366"/>
      <c r="H158" s="366"/>
      <c r="I158" s="366"/>
      <c r="J158" s="366"/>
      <c r="K158" s="366"/>
      <c r="L158" s="366"/>
      <c r="M158" s="366"/>
      <c r="N158" s="366"/>
      <c r="O158" s="367"/>
    </row>
    <row r="159" spans="1:15" ht="15.75" x14ac:dyDescent="0.25">
      <c r="A159" s="381"/>
      <c r="B159" s="381"/>
      <c r="C159" s="381"/>
      <c r="D159" s="292">
        <v>0</v>
      </c>
      <c r="E159" s="292">
        <v>200</v>
      </c>
      <c r="F159" s="292">
        <v>2</v>
      </c>
      <c r="G159" s="298">
        <v>44305</v>
      </c>
      <c r="H159" s="292">
        <v>0</v>
      </c>
      <c r="I159" s="295">
        <v>0</v>
      </c>
      <c r="J159" s="295">
        <v>0</v>
      </c>
      <c r="K159" s="295">
        <v>0</v>
      </c>
      <c r="L159" s="295">
        <v>200</v>
      </c>
      <c r="M159" s="295">
        <v>6</v>
      </c>
      <c r="N159" s="295">
        <f>L159-M159</f>
        <v>194</v>
      </c>
      <c r="O159" s="282">
        <v>194</v>
      </c>
    </row>
    <row r="160" spans="1:15" ht="15.75" x14ac:dyDescent="0.25">
      <c r="A160" s="392" t="s">
        <v>410</v>
      </c>
      <c r="B160" s="392"/>
      <c r="C160" s="392"/>
      <c r="D160" s="392"/>
      <c r="E160" s="392"/>
      <c r="F160" s="392"/>
      <c r="G160" s="392"/>
      <c r="H160" s="364" t="s">
        <v>5</v>
      </c>
      <c r="I160" s="364"/>
      <c r="J160" s="364"/>
      <c r="K160" s="364"/>
      <c r="L160" s="282">
        <f>L104+L109+L113+L116+L122+L127+L131+L136+L140+L143+L147+L152+L156+L159</f>
        <v>10757.5</v>
      </c>
      <c r="M160" s="282">
        <f>M104+M109+M113+M116+M122+M127+M131+M136+M140+M143+M147+M152+M156+M159</f>
        <v>87</v>
      </c>
      <c r="N160" s="282">
        <f>N104+N109+N113+N116+N122+N127+N131+N136+N140+N143+N147+N152+N156+N159</f>
        <v>10670.5</v>
      </c>
      <c r="O160" s="155">
        <f>O106+O109+O113+O118+O124+O127+O133+O136+O140+O143+O149+O152+O156+O159</f>
        <v>10975</v>
      </c>
    </row>
    <row r="161" spans="1:15" ht="15.75" x14ac:dyDescent="0.25">
      <c r="A161" s="393"/>
      <c r="B161" s="394"/>
      <c r="C161" s="394"/>
      <c r="D161" s="394"/>
      <c r="E161" s="394"/>
      <c r="F161" s="394"/>
      <c r="G161" s="394"/>
      <c r="H161" s="394"/>
      <c r="I161" s="394"/>
      <c r="J161" s="394"/>
      <c r="K161" s="394"/>
      <c r="L161" s="394"/>
      <c r="M161" s="394"/>
      <c r="N161" s="394"/>
      <c r="O161" s="395"/>
    </row>
    <row r="162" spans="1:15" ht="15.75" x14ac:dyDescent="0.25">
      <c r="A162" s="150" t="s">
        <v>74</v>
      </c>
      <c r="B162" s="167"/>
      <c r="C162" s="150"/>
      <c r="D162" s="371" t="s">
        <v>75</v>
      </c>
      <c r="E162" s="371"/>
      <c r="F162" s="371"/>
      <c r="G162" s="286" t="s">
        <v>76</v>
      </c>
      <c r="H162" s="150" t="s">
        <v>8</v>
      </c>
      <c r="I162" s="168" t="s">
        <v>77</v>
      </c>
      <c r="J162" s="168" t="s">
        <v>62</v>
      </c>
      <c r="K162" s="168" t="s">
        <v>63</v>
      </c>
      <c r="L162" s="168" t="s">
        <v>78</v>
      </c>
      <c r="M162" s="168" t="s">
        <v>90</v>
      </c>
      <c r="N162" s="168" t="s">
        <v>91</v>
      </c>
      <c r="O162" s="168" t="s">
        <v>64</v>
      </c>
    </row>
    <row r="163" spans="1:15" ht="15.75" x14ac:dyDescent="0.25">
      <c r="A163" s="381">
        <v>44305</v>
      </c>
      <c r="B163" s="169" t="s">
        <v>84</v>
      </c>
      <c r="C163" s="301" t="s">
        <v>85</v>
      </c>
      <c r="D163" s="301" t="s">
        <v>60</v>
      </c>
      <c r="E163" s="301" t="s">
        <v>61</v>
      </c>
      <c r="F163" s="170" t="s">
        <v>86</v>
      </c>
      <c r="G163" s="366"/>
      <c r="H163" s="366"/>
      <c r="I163" s="366"/>
      <c r="J163" s="366"/>
      <c r="K163" s="366"/>
      <c r="L163" s="366"/>
      <c r="M163" s="366"/>
      <c r="N163" s="366"/>
      <c r="O163" s="367"/>
    </row>
    <row r="164" spans="1:15" ht="15.75" x14ac:dyDescent="0.25">
      <c r="A164" s="381"/>
      <c r="B164" s="372">
        <v>100</v>
      </c>
      <c r="C164" s="375">
        <v>2</v>
      </c>
      <c r="D164" s="375">
        <v>14</v>
      </c>
      <c r="E164" s="375">
        <v>1386</v>
      </c>
      <c r="F164" s="375">
        <v>6</v>
      </c>
      <c r="G164" s="378">
        <v>44305</v>
      </c>
      <c r="H164" s="375">
        <v>0</v>
      </c>
      <c r="I164" s="386">
        <v>0</v>
      </c>
      <c r="J164" s="386">
        <v>0</v>
      </c>
      <c r="K164" s="386">
        <v>0</v>
      </c>
      <c r="L164" s="386">
        <v>1436</v>
      </c>
      <c r="M164" s="386">
        <v>7</v>
      </c>
      <c r="N164" s="386">
        <f>L164-M164</f>
        <v>1429</v>
      </c>
      <c r="O164" s="288">
        <v>400</v>
      </c>
    </row>
    <row r="165" spans="1:15" ht="15.75" x14ac:dyDescent="0.25">
      <c r="A165" s="381"/>
      <c r="B165" s="373"/>
      <c r="C165" s="376"/>
      <c r="D165" s="376"/>
      <c r="E165" s="376"/>
      <c r="F165" s="376"/>
      <c r="G165" s="376"/>
      <c r="H165" s="376"/>
      <c r="I165" s="387"/>
      <c r="J165" s="387"/>
      <c r="K165" s="387"/>
      <c r="L165" s="387"/>
      <c r="M165" s="387"/>
      <c r="N165" s="387"/>
      <c r="O165" s="288">
        <v>1009</v>
      </c>
    </row>
    <row r="166" spans="1:15" ht="15.75" x14ac:dyDescent="0.25">
      <c r="A166" s="381"/>
      <c r="B166" s="373"/>
      <c r="C166" s="376"/>
      <c r="D166" s="376"/>
      <c r="E166" s="376"/>
      <c r="F166" s="376"/>
      <c r="G166" s="376"/>
      <c r="H166" s="376"/>
      <c r="I166" s="387"/>
      <c r="J166" s="387"/>
      <c r="K166" s="387"/>
      <c r="L166" s="387"/>
      <c r="M166" s="387"/>
      <c r="N166" s="387"/>
      <c r="O166" s="288">
        <v>20</v>
      </c>
    </row>
    <row r="167" spans="1:15" ht="15" customHeight="1" x14ac:dyDescent="0.25">
      <c r="A167" s="381"/>
      <c r="B167" s="374"/>
      <c r="C167" s="377"/>
      <c r="D167" s="377"/>
      <c r="E167" s="377"/>
      <c r="F167" s="377"/>
      <c r="G167" s="377"/>
      <c r="H167" s="377"/>
      <c r="I167" s="388"/>
      <c r="J167" s="388"/>
      <c r="K167" s="388"/>
      <c r="L167" s="388"/>
      <c r="M167" s="388"/>
      <c r="N167" s="388"/>
      <c r="O167" s="282">
        <f>O164+O165+O166</f>
        <v>1429</v>
      </c>
    </row>
    <row r="168" spans="1:15" ht="15" customHeight="1" x14ac:dyDescent="0.25">
      <c r="A168" s="381"/>
      <c r="B168" s="250"/>
      <c r="C168" s="151"/>
      <c r="D168" s="382" t="s">
        <v>79</v>
      </c>
      <c r="E168" s="382"/>
      <c r="F168" s="382"/>
      <c r="G168" s="285" t="s">
        <v>80</v>
      </c>
      <c r="H168" s="287"/>
      <c r="I168" s="288"/>
      <c r="J168" s="288"/>
      <c r="K168" s="288"/>
      <c r="L168" s="288"/>
      <c r="M168" s="288"/>
      <c r="N168" s="288"/>
      <c r="O168" s="288"/>
    </row>
    <row r="169" spans="1:15" ht="15.75" x14ac:dyDescent="0.25">
      <c r="A169" s="381"/>
      <c r="B169" s="381"/>
      <c r="C169" s="381"/>
      <c r="D169" s="301" t="s">
        <v>60</v>
      </c>
      <c r="E169" s="301" t="s">
        <v>61</v>
      </c>
      <c r="F169" s="170" t="s">
        <v>86</v>
      </c>
      <c r="G169" s="366"/>
      <c r="H169" s="366"/>
      <c r="I169" s="366"/>
      <c r="J169" s="366"/>
      <c r="K169" s="366"/>
      <c r="L169" s="366"/>
      <c r="M169" s="366"/>
      <c r="N169" s="366"/>
      <c r="O169" s="367"/>
    </row>
    <row r="170" spans="1:15" ht="15.75" x14ac:dyDescent="0.25">
      <c r="A170" s="381"/>
      <c r="B170" s="381"/>
      <c r="C170" s="381"/>
      <c r="D170" s="292">
        <v>0</v>
      </c>
      <c r="E170" s="292">
        <v>300</v>
      </c>
      <c r="F170" s="292">
        <v>4</v>
      </c>
      <c r="G170" s="298">
        <v>44306</v>
      </c>
      <c r="H170" s="304">
        <v>28318</v>
      </c>
      <c r="I170" s="305">
        <v>102.8</v>
      </c>
      <c r="J170" s="295">
        <v>0</v>
      </c>
      <c r="K170" s="295">
        <v>0</v>
      </c>
      <c r="L170" s="295">
        <v>300</v>
      </c>
      <c r="M170" s="295">
        <v>4</v>
      </c>
      <c r="N170" s="295">
        <f>L170-M170</f>
        <v>296</v>
      </c>
      <c r="O170" s="282">
        <v>194</v>
      </c>
    </row>
    <row r="171" spans="1:15" ht="15.75" x14ac:dyDescent="0.25">
      <c r="A171" s="287"/>
      <c r="B171" s="250"/>
      <c r="C171" s="287"/>
      <c r="D171" s="287"/>
      <c r="E171" s="287"/>
      <c r="F171" s="287"/>
      <c r="G171" s="287"/>
      <c r="H171" s="287"/>
      <c r="I171" s="288"/>
      <c r="J171" s="288"/>
      <c r="K171" s="288"/>
      <c r="L171" s="288"/>
      <c r="M171" s="288"/>
      <c r="N171" s="288"/>
      <c r="O171" s="288"/>
    </row>
    <row r="172" spans="1:15" ht="15.75" x14ac:dyDescent="0.25">
      <c r="A172" s="150" t="s">
        <v>74</v>
      </c>
      <c r="B172" s="167"/>
      <c r="C172" s="150"/>
      <c r="D172" s="371" t="s">
        <v>75</v>
      </c>
      <c r="E172" s="371"/>
      <c r="F172" s="371"/>
      <c r="G172" s="286" t="s">
        <v>76</v>
      </c>
      <c r="H172" s="150" t="s">
        <v>8</v>
      </c>
      <c r="I172" s="168" t="s">
        <v>77</v>
      </c>
      <c r="J172" s="168" t="s">
        <v>62</v>
      </c>
      <c r="K172" s="168" t="s">
        <v>63</v>
      </c>
      <c r="L172" s="168" t="s">
        <v>78</v>
      </c>
      <c r="M172" s="168" t="s">
        <v>90</v>
      </c>
      <c r="N172" s="168" t="s">
        <v>91</v>
      </c>
      <c r="O172" s="168" t="s">
        <v>64</v>
      </c>
    </row>
    <row r="173" spans="1:15" ht="15.75" x14ac:dyDescent="0.25">
      <c r="A173" s="381">
        <v>44306</v>
      </c>
      <c r="B173" s="169" t="s">
        <v>84</v>
      </c>
      <c r="C173" s="301" t="s">
        <v>85</v>
      </c>
      <c r="D173" s="301" t="s">
        <v>60</v>
      </c>
      <c r="E173" s="301" t="s">
        <v>61</v>
      </c>
      <c r="F173" s="170" t="s">
        <v>86</v>
      </c>
      <c r="G173" s="366"/>
      <c r="H173" s="366"/>
      <c r="I173" s="366"/>
      <c r="J173" s="366"/>
      <c r="K173" s="366"/>
      <c r="L173" s="366"/>
      <c r="M173" s="366"/>
      <c r="N173" s="366"/>
      <c r="O173" s="367"/>
    </row>
    <row r="174" spans="1:15" ht="15.75" x14ac:dyDescent="0.25">
      <c r="A174" s="381"/>
      <c r="B174" s="290">
        <v>100</v>
      </c>
      <c r="C174" s="293">
        <v>1</v>
      </c>
      <c r="D174" s="293">
        <v>12</v>
      </c>
      <c r="E174" s="293">
        <v>1388</v>
      </c>
      <c r="F174" s="293">
        <v>3</v>
      </c>
      <c r="G174" s="299">
        <v>44306</v>
      </c>
      <c r="H174" s="293">
        <v>0</v>
      </c>
      <c r="I174" s="296">
        <v>0</v>
      </c>
      <c r="J174" s="296">
        <v>0</v>
      </c>
      <c r="K174" s="296">
        <v>0</v>
      </c>
      <c r="L174" s="296">
        <v>1438</v>
      </c>
      <c r="M174" s="296">
        <v>3.5</v>
      </c>
      <c r="N174" s="296">
        <f>L174-M174</f>
        <v>1434.5</v>
      </c>
      <c r="O174" s="282">
        <v>1435</v>
      </c>
    </row>
    <row r="175" spans="1:15" ht="15.75" x14ac:dyDescent="0.25">
      <c r="A175" s="381"/>
      <c r="B175" s="250"/>
      <c r="C175" s="151"/>
      <c r="D175" s="382" t="s">
        <v>79</v>
      </c>
      <c r="E175" s="382"/>
      <c r="F175" s="382"/>
      <c r="G175" s="285" t="s">
        <v>80</v>
      </c>
      <c r="H175" s="287"/>
      <c r="I175" s="288"/>
      <c r="J175" s="288"/>
      <c r="K175" s="288"/>
      <c r="L175" s="288"/>
      <c r="M175" s="288"/>
      <c r="N175" s="288"/>
      <c r="O175" s="288"/>
    </row>
    <row r="176" spans="1:15" ht="15.75" x14ac:dyDescent="0.25">
      <c r="A176" s="381"/>
      <c r="B176" s="381"/>
      <c r="C176" s="381"/>
      <c r="D176" s="301" t="s">
        <v>60</v>
      </c>
      <c r="E176" s="301" t="s">
        <v>61</v>
      </c>
      <c r="F176" s="170" t="s">
        <v>86</v>
      </c>
      <c r="G176" s="366"/>
      <c r="H176" s="366"/>
      <c r="I176" s="366"/>
      <c r="J176" s="366"/>
      <c r="K176" s="366"/>
      <c r="L176" s="366"/>
      <c r="M176" s="366"/>
      <c r="N176" s="366"/>
      <c r="O176" s="367"/>
    </row>
    <row r="177" spans="1:15" ht="15.75" x14ac:dyDescent="0.25">
      <c r="A177" s="381"/>
      <c r="B177" s="381"/>
      <c r="C177" s="381"/>
      <c r="D177" s="294">
        <v>1</v>
      </c>
      <c r="E177" s="294">
        <v>299</v>
      </c>
      <c r="F177" s="294">
        <v>5</v>
      </c>
      <c r="G177" s="300">
        <v>44308</v>
      </c>
      <c r="H177" s="294">
        <v>0</v>
      </c>
      <c r="I177" s="297">
        <v>0</v>
      </c>
      <c r="J177" s="297">
        <v>0</v>
      </c>
      <c r="K177" s="297">
        <v>0</v>
      </c>
      <c r="L177" s="297">
        <v>299</v>
      </c>
      <c r="M177" s="297">
        <v>5</v>
      </c>
      <c r="N177" s="297">
        <f>L177-M177</f>
        <v>294</v>
      </c>
      <c r="O177" s="282">
        <v>294</v>
      </c>
    </row>
    <row r="178" spans="1:15" ht="15.75" x14ac:dyDescent="0.25">
      <c r="A178" s="393"/>
      <c r="B178" s="394"/>
      <c r="C178" s="394"/>
      <c r="D178" s="394"/>
      <c r="E178" s="394"/>
      <c r="F178" s="394"/>
      <c r="G178" s="394"/>
      <c r="H178" s="394"/>
      <c r="I178" s="394"/>
      <c r="J178" s="394"/>
      <c r="K178" s="394"/>
      <c r="L178" s="394"/>
      <c r="M178" s="394"/>
      <c r="N178" s="394"/>
      <c r="O178" s="395"/>
    </row>
    <row r="179" spans="1:15" ht="15.75" x14ac:dyDescent="0.25">
      <c r="A179" s="150" t="s">
        <v>74</v>
      </c>
      <c r="B179" s="167"/>
      <c r="C179" s="150"/>
      <c r="D179" s="371" t="s">
        <v>75</v>
      </c>
      <c r="E179" s="371"/>
      <c r="F179" s="371"/>
      <c r="G179" s="286" t="s">
        <v>76</v>
      </c>
      <c r="H179" s="150" t="s">
        <v>8</v>
      </c>
      <c r="I179" s="168" t="s">
        <v>77</v>
      </c>
      <c r="J179" s="168" t="s">
        <v>62</v>
      </c>
      <c r="K179" s="168" t="s">
        <v>63</v>
      </c>
      <c r="L179" s="168" t="s">
        <v>78</v>
      </c>
      <c r="M179" s="168" t="s">
        <v>90</v>
      </c>
      <c r="N179" s="168" t="s">
        <v>91</v>
      </c>
      <c r="O179" s="168" t="s">
        <v>64</v>
      </c>
    </row>
    <row r="180" spans="1:15" ht="15.75" x14ac:dyDescent="0.25">
      <c r="A180" s="381">
        <v>44307</v>
      </c>
      <c r="B180" s="169" t="s">
        <v>84</v>
      </c>
      <c r="C180" s="301" t="s">
        <v>85</v>
      </c>
      <c r="D180" s="301" t="s">
        <v>60</v>
      </c>
      <c r="E180" s="301" t="s">
        <v>61</v>
      </c>
      <c r="F180" s="170" t="s">
        <v>86</v>
      </c>
      <c r="G180" s="366"/>
      <c r="H180" s="366"/>
      <c r="I180" s="366"/>
      <c r="J180" s="366"/>
      <c r="K180" s="366"/>
      <c r="L180" s="366"/>
      <c r="M180" s="366"/>
      <c r="N180" s="366"/>
      <c r="O180" s="367"/>
    </row>
    <row r="181" spans="1:15" ht="15.75" x14ac:dyDescent="0.25">
      <c r="A181" s="381"/>
      <c r="B181" s="372">
        <v>100</v>
      </c>
      <c r="C181" s="375">
        <v>2</v>
      </c>
      <c r="D181" s="375">
        <v>16</v>
      </c>
      <c r="E181" s="375">
        <v>1384</v>
      </c>
      <c r="F181" s="375">
        <v>10</v>
      </c>
      <c r="G181" s="378">
        <v>44308</v>
      </c>
      <c r="H181" s="375">
        <v>0</v>
      </c>
      <c r="I181" s="386">
        <v>0</v>
      </c>
      <c r="J181" s="386">
        <v>0</v>
      </c>
      <c r="K181" s="386">
        <v>0</v>
      </c>
      <c r="L181" s="386">
        <v>1434</v>
      </c>
      <c r="M181" s="386">
        <v>11</v>
      </c>
      <c r="N181" s="386">
        <f>L181-M181</f>
        <v>1423</v>
      </c>
      <c r="O181" s="288">
        <v>1383</v>
      </c>
    </row>
    <row r="182" spans="1:15" ht="15.75" x14ac:dyDescent="0.25">
      <c r="A182" s="381"/>
      <c r="B182" s="373"/>
      <c r="C182" s="376"/>
      <c r="D182" s="376"/>
      <c r="E182" s="376"/>
      <c r="F182" s="376"/>
      <c r="G182" s="379"/>
      <c r="H182" s="376"/>
      <c r="I182" s="387"/>
      <c r="J182" s="387"/>
      <c r="K182" s="387"/>
      <c r="L182" s="387"/>
      <c r="M182" s="387"/>
      <c r="N182" s="387"/>
      <c r="O182" s="288">
        <v>40</v>
      </c>
    </row>
    <row r="183" spans="1:15" ht="15.75" x14ac:dyDescent="0.25">
      <c r="A183" s="381"/>
      <c r="B183" s="374"/>
      <c r="C183" s="377"/>
      <c r="D183" s="377"/>
      <c r="E183" s="377"/>
      <c r="F183" s="377"/>
      <c r="G183" s="380"/>
      <c r="H183" s="377"/>
      <c r="I183" s="388"/>
      <c r="J183" s="388"/>
      <c r="K183" s="388"/>
      <c r="L183" s="388"/>
      <c r="M183" s="388"/>
      <c r="N183" s="388"/>
      <c r="O183" s="282">
        <f>O181+O182</f>
        <v>1423</v>
      </c>
    </row>
    <row r="184" spans="1:15" ht="15.75" x14ac:dyDescent="0.25">
      <c r="A184" s="381"/>
      <c r="B184" s="250"/>
      <c r="C184" s="151"/>
      <c r="D184" s="382" t="s">
        <v>79</v>
      </c>
      <c r="E184" s="382"/>
      <c r="F184" s="382"/>
      <c r="G184" s="285" t="s">
        <v>80</v>
      </c>
      <c r="H184" s="287"/>
      <c r="I184" s="288"/>
      <c r="J184" s="288"/>
      <c r="K184" s="288"/>
      <c r="L184" s="288"/>
      <c r="M184" s="288"/>
      <c r="N184" s="288"/>
      <c r="O184" s="288"/>
    </row>
    <row r="185" spans="1:15" ht="15.75" x14ac:dyDescent="0.25">
      <c r="A185" s="381"/>
      <c r="B185" s="381"/>
      <c r="C185" s="381"/>
      <c r="D185" s="301" t="s">
        <v>60</v>
      </c>
      <c r="E185" s="301" t="s">
        <v>61</v>
      </c>
      <c r="F185" s="170" t="s">
        <v>86</v>
      </c>
      <c r="G185" s="366"/>
      <c r="H185" s="366"/>
      <c r="I185" s="366"/>
      <c r="J185" s="366"/>
      <c r="K185" s="366"/>
      <c r="L185" s="366"/>
      <c r="M185" s="366"/>
      <c r="N185" s="366"/>
      <c r="O185" s="367"/>
    </row>
    <row r="186" spans="1:15" ht="15.75" x14ac:dyDescent="0.25">
      <c r="A186" s="381"/>
      <c r="B186" s="381"/>
      <c r="C186" s="381"/>
      <c r="D186" s="375">
        <v>1</v>
      </c>
      <c r="E186" s="375">
        <v>299</v>
      </c>
      <c r="F186" s="375">
        <v>5</v>
      </c>
      <c r="G186" s="378">
        <v>44308</v>
      </c>
      <c r="H186" s="375">
        <v>0</v>
      </c>
      <c r="I186" s="386">
        <v>0</v>
      </c>
      <c r="J186" s="386">
        <v>0</v>
      </c>
      <c r="K186" s="386">
        <v>0</v>
      </c>
      <c r="L186" s="386">
        <v>299</v>
      </c>
      <c r="M186" s="386">
        <v>5</v>
      </c>
      <c r="N186" s="386">
        <f>L186-M186</f>
        <v>294</v>
      </c>
      <c r="O186" s="288">
        <v>274</v>
      </c>
    </row>
    <row r="187" spans="1:15" ht="15.75" x14ac:dyDescent="0.25">
      <c r="A187" s="381"/>
      <c r="B187" s="381"/>
      <c r="C187" s="381"/>
      <c r="D187" s="376"/>
      <c r="E187" s="376"/>
      <c r="F187" s="376"/>
      <c r="G187" s="376"/>
      <c r="H187" s="376"/>
      <c r="I187" s="387"/>
      <c r="J187" s="387"/>
      <c r="K187" s="387"/>
      <c r="L187" s="387"/>
      <c r="M187" s="387"/>
      <c r="N187" s="387"/>
      <c r="O187" s="288">
        <v>20</v>
      </c>
    </row>
    <row r="188" spans="1:15" ht="15.75" x14ac:dyDescent="0.25">
      <c r="A188" s="381"/>
      <c r="B188" s="381"/>
      <c r="C188" s="381"/>
      <c r="D188" s="377"/>
      <c r="E188" s="377"/>
      <c r="F188" s="377"/>
      <c r="G188" s="377"/>
      <c r="H188" s="377"/>
      <c r="I188" s="388"/>
      <c r="J188" s="388"/>
      <c r="K188" s="388"/>
      <c r="L188" s="388"/>
      <c r="M188" s="388"/>
      <c r="N188" s="388"/>
      <c r="O188" s="282">
        <f>O186+O187</f>
        <v>294</v>
      </c>
    </row>
    <row r="189" spans="1:15" ht="15.75" x14ac:dyDescent="0.25">
      <c r="A189" s="417"/>
      <c r="B189" s="418"/>
      <c r="C189" s="418"/>
      <c r="D189" s="418"/>
      <c r="E189" s="418"/>
      <c r="F189" s="418"/>
      <c r="G189" s="418"/>
      <c r="H189" s="418"/>
      <c r="I189" s="418"/>
      <c r="J189" s="418"/>
      <c r="K189" s="418"/>
      <c r="L189" s="418"/>
      <c r="M189" s="418"/>
      <c r="N189" s="418"/>
      <c r="O189" s="419"/>
    </row>
    <row r="190" spans="1:15" ht="15.75" x14ac:dyDescent="0.25">
      <c r="A190" s="150" t="s">
        <v>74</v>
      </c>
      <c r="B190" s="167"/>
      <c r="C190" s="150"/>
      <c r="D190" s="371" t="s">
        <v>75</v>
      </c>
      <c r="E190" s="371"/>
      <c r="F190" s="371"/>
      <c r="G190" s="286" t="s">
        <v>76</v>
      </c>
      <c r="H190" s="150" t="s">
        <v>8</v>
      </c>
      <c r="I190" s="168" t="s">
        <v>77</v>
      </c>
      <c r="J190" s="168" t="s">
        <v>62</v>
      </c>
      <c r="K190" s="168" t="s">
        <v>63</v>
      </c>
      <c r="L190" s="168" t="s">
        <v>78</v>
      </c>
      <c r="M190" s="168" t="s">
        <v>90</v>
      </c>
      <c r="N190" s="168" t="s">
        <v>91</v>
      </c>
      <c r="O190" s="168" t="s">
        <v>64</v>
      </c>
    </row>
    <row r="191" spans="1:15" ht="15.75" x14ac:dyDescent="0.25">
      <c r="A191" s="381">
        <v>44308</v>
      </c>
      <c r="B191" s="169" t="s">
        <v>84</v>
      </c>
      <c r="C191" s="301" t="s">
        <v>85</v>
      </c>
      <c r="D191" s="301" t="s">
        <v>60</v>
      </c>
      <c r="E191" s="301" t="s">
        <v>61</v>
      </c>
      <c r="F191" s="170" t="s">
        <v>86</v>
      </c>
      <c r="G191" s="366"/>
      <c r="H191" s="366"/>
      <c r="I191" s="366"/>
      <c r="J191" s="366"/>
      <c r="K191" s="366"/>
      <c r="L191" s="366"/>
      <c r="M191" s="366"/>
      <c r="N191" s="366"/>
      <c r="O191" s="367"/>
    </row>
    <row r="192" spans="1:15" ht="15.75" x14ac:dyDescent="0.25">
      <c r="A192" s="381"/>
      <c r="B192" s="290">
        <v>100</v>
      </c>
      <c r="C192" s="293">
        <v>2</v>
      </c>
      <c r="D192" s="293">
        <v>10</v>
      </c>
      <c r="E192" s="293">
        <v>1390</v>
      </c>
      <c r="F192" s="293">
        <v>9</v>
      </c>
      <c r="G192" s="299">
        <v>44308</v>
      </c>
      <c r="H192" s="293">
        <v>0</v>
      </c>
      <c r="I192" s="296">
        <v>0</v>
      </c>
      <c r="J192" s="296">
        <v>0</v>
      </c>
      <c r="K192" s="296">
        <v>0</v>
      </c>
      <c r="L192" s="296">
        <v>1440</v>
      </c>
      <c r="M192" s="296">
        <v>10</v>
      </c>
      <c r="N192" s="296">
        <f>L192-M192</f>
        <v>1430</v>
      </c>
      <c r="O192" s="282">
        <v>1430</v>
      </c>
    </row>
    <row r="193" spans="1:15" ht="15.75" x14ac:dyDescent="0.25">
      <c r="A193" s="381"/>
      <c r="B193" s="250"/>
      <c r="C193" s="151"/>
      <c r="D193" s="382" t="s">
        <v>79</v>
      </c>
      <c r="E193" s="382"/>
      <c r="F193" s="382"/>
      <c r="G193" s="285" t="s">
        <v>80</v>
      </c>
      <c r="H193" s="287"/>
      <c r="I193" s="288"/>
      <c r="J193" s="288"/>
      <c r="K193" s="288"/>
      <c r="L193" s="288"/>
      <c r="M193" s="288"/>
      <c r="N193" s="288"/>
      <c r="O193" s="288"/>
    </row>
    <row r="194" spans="1:15" ht="15.75" x14ac:dyDescent="0.25">
      <c r="A194" s="381"/>
      <c r="B194" s="381"/>
      <c r="C194" s="381"/>
      <c r="D194" s="301" t="s">
        <v>60</v>
      </c>
      <c r="E194" s="301" t="s">
        <v>61</v>
      </c>
      <c r="F194" s="170" t="s">
        <v>86</v>
      </c>
      <c r="G194" s="366"/>
      <c r="H194" s="366"/>
      <c r="I194" s="366"/>
      <c r="J194" s="366"/>
      <c r="K194" s="366"/>
      <c r="L194" s="366"/>
      <c r="M194" s="366"/>
      <c r="N194" s="366"/>
      <c r="O194" s="367"/>
    </row>
    <row r="195" spans="1:15" ht="15.75" x14ac:dyDescent="0.25">
      <c r="A195" s="381"/>
      <c r="B195" s="381"/>
      <c r="C195" s="381"/>
      <c r="D195" s="294">
        <v>1</v>
      </c>
      <c r="E195" s="294">
        <v>299</v>
      </c>
      <c r="F195" s="294">
        <v>8</v>
      </c>
      <c r="G195" s="300">
        <v>44309</v>
      </c>
      <c r="H195" s="294">
        <v>0</v>
      </c>
      <c r="I195" s="297">
        <v>0</v>
      </c>
      <c r="J195" s="297">
        <v>0</v>
      </c>
      <c r="K195" s="297">
        <v>0</v>
      </c>
      <c r="L195" s="297">
        <v>299</v>
      </c>
      <c r="M195" s="297">
        <v>8</v>
      </c>
      <c r="N195" s="297">
        <f>L195-M195</f>
        <v>291</v>
      </c>
      <c r="O195" s="282">
        <v>291</v>
      </c>
    </row>
    <row r="196" spans="1:15" ht="15.75" x14ac:dyDescent="0.25">
      <c r="A196" s="393"/>
      <c r="B196" s="394"/>
      <c r="C196" s="394"/>
      <c r="D196" s="394"/>
      <c r="E196" s="394"/>
      <c r="F196" s="394"/>
      <c r="G196" s="394"/>
      <c r="H196" s="394"/>
      <c r="I196" s="394"/>
      <c r="J196" s="394"/>
      <c r="K196" s="394"/>
      <c r="L196" s="394"/>
      <c r="M196" s="394"/>
      <c r="N196" s="394"/>
      <c r="O196" s="395"/>
    </row>
    <row r="197" spans="1:15" ht="15.75" x14ac:dyDescent="0.25">
      <c r="A197" s="150" t="s">
        <v>74</v>
      </c>
      <c r="B197" s="167"/>
      <c r="C197" s="150"/>
      <c r="D197" s="371" t="s">
        <v>75</v>
      </c>
      <c r="E197" s="371"/>
      <c r="F197" s="371"/>
      <c r="G197" s="286" t="s">
        <v>76</v>
      </c>
      <c r="H197" s="150" t="s">
        <v>8</v>
      </c>
      <c r="I197" s="168" t="s">
        <v>77</v>
      </c>
      <c r="J197" s="168" t="s">
        <v>62</v>
      </c>
      <c r="K197" s="168" t="s">
        <v>63</v>
      </c>
      <c r="L197" s="168" t="s">
        <v>78</v>
      </c>
      <c r="M197" s="168" t="s">
        <v>90</v>
      </c>
      <c r="N197" s="168" t="s">
        <v>91</v>
      </c>
      <c r="O197" s="168" t="s">
        <v>64</v>
      </c>
    </row>
    <row r="198" spans="1:15" ht="15.75" x14ac:dyDescent="0.25">
      <c r="A198" s="381" t="s">
        <v>411</v>
      </c>
      <c r="B198" s="169" t="s">
        <v>84</v>
      </c>
      <c r="C198" s="301" t="s">
        <v>85</v>
      </c>
      <c r="D198" s="301" t="s">
        <v>60</v>
      </c>
      <c r="E198" s="301" t="s">
        <v>61</v>
      </c>
      <c r="F198" s="170" t="s">
        <v>86</v>
      </c>
      <c r="G198" s="366"/>
      <c r="H198" s="366"/>
      <c r="I198" s="366"/>
      <c r="J198" s="366"/>
      <c r="K198" s="366"/>
      <c r="L198" s="366"/>
      <c r="M198" s="366"/>
      <c r="N198" s="366"/>
      <c r="O198" s="367"/>
    </row>
    <row r="199" spans="1:15" ht="15.75" x14ac:dyDescent="0.25">
      <c r="A199" s="381"/>
      <c r="B199" s="291">
        <v>100</v>
      </c>
      <c r="C199" s="294">
        <v>2</v>
      </c>
      <c r="D199" s="294">
        <v>13</v>
      </c>
      <c r="E199" s="294">
        <v>1387</v>
      </c>
      <c r="F199" s="294">
        <v>15</v>
      </c>
      <c r="G199" s="300">
        <v>44309</v>
      </c>
      <c r="H199" s="294">
        <v>0</v>
      </c>
      <c r="I199" s="297">
        <v>0</v>
      </c>
      <c r="J199" s="297">
        <v>0</v>
      </c>
      <c r="K199" s="297">
        <v>0</v>
      </c>
      <c r="L199" s="297">
        <v>1437</v>
      </c>
      <c r="M199" s="297">
        <v>16</v>
      </c>
      <c r="N199" s="297">
        <f>L199-M199</f>
        <v>1421</v>
      </c>
      <c r="O199" s="282">
        <v>1425</v>
      </c>
    </row>
    <row r="200" spans="1:15" ht="15.75" x14ac:dyDescent="0.25">
      <c r="A200" s="381"/>
      <c r="B200" s="250"/>
      <c r="C200" s="151"/>
      <c r="D200" s="382" t="s">
        <v>79</v>
      </c>
      <c r="E200" s="382"/>
      <c r="F200" s="382"/>
      <c r="G200" s="285" t="s">
        <v>80</v>
      </c>
      <c r="H200" s="287"/>
      <c r="I200" s="288"/>
      <c r="J200" s="288"/>
      <c r="K200" s="288"/>
      <c r="L200" s="288"/>
      <c r="M200" s="288"/>
      <c r="N200" s="288"/>
      <c r="O200" s="288"/>
    </row>
    <row r="201" spans="1:15" ht="15.75" x14ac:dyDescent="0.25">
      <c r="A201" s="381"/>
      <c r="B201" s="381"/>
      <c r="C201" s="381"/>
      <c r="D201" s="301" t="s">
        <v>60</v>
      </c>
      <c r="E201" s="301" t="s">
        <v>61</v>
      </c>
      <c r="F201" s="170" t="s">
        <v>86</v>
      </c>
      <c r="G201" s="366"/>
      <c r="H201" s="366"/>
      <c r="I201" s="366"/>
      <c r="J201" s="366"/>
      <c r="K201" s="366"/>
      <c r="L201" s="366"/>
      <c r="M201" s="366"/>
      <c r="N201" s="366"/>
      <c r="O201" s="367"/>
    </row>
    <row r="202" spans="1:15" ht="15.75" x14ac:dyDescent="0.25">
      <c r="A202" s="381"/>
      <c r="B202" s="381"/>
      <c r="C202" s="381"/>
      <c r="D202" s="292">
        <v>3</v>
      </c>
      <c r="E202" s="292">
        <v>297</v>
      </c>
      <c r="F202" s="292">
        <v>4</v>
      </c>
      <c r="G202" s="298">
        <v>44312</v>
      </c>
      <c r="H202" s="292">
        <v>0</v>
      </c>
      <c r="I202" s="295">
        <v>0</v>
      </c>
      <c r="J202" s="295">
        <v>0</v>
      </c>
      <c r="K202" s="295">
        <v>0</v>
      </c>
      <c r="L202" s="295">
        <v>297</v>
      </c>
      <c r="M202" s="295">
        <v>4</v>
      </c>
      <c r="N202" s="295">
        <f>L202-M202</f>
        <v>293</v>
      </c>
      <c r="O202" s="282">
        <v>293</v>
      </c>
    </row>
    <row r="203" spans="1:15" ht="15.75" x14ac:dyDescent="0.25">
      <c r="A203" s="287"/>
      <c r="B203" s="250"/>
      <c r="C203" s="287"/>
      <c r="D203" s="287"/>
      <c r="E203" s="287"/>
      <c r="F203" s="287"/>
      <c r="G203" s="287"/>
      <c r="H203" s="287"/>
      <c r="I203" s="288"/>
      <c r="J203" s="288"/>
      <c r="K203" s="288"/>
      <c r="L203" s="288"/>
      <c r="M203" s="288"/>
      <c r="N203" s="288"/>
      <c r="O203" s="288"/>
    </row>
    <row r="204" spans="1:15" ht="15.75" x14ac:dyDescent="0.25">
      <c r="A204" s="150" t="s">
        <v>74</v>
      </c>
      <c r="B204" s="167"/>
      <c r="C204" s="150"/>
      <c r="D204" s="371" t="s">
        <v>75</v>
      </c>
      <c r="E204" s="371"/>
      <c r="F204" s="371"/>
      <c r="G204" s="286" t="s">
        <v>76</v>
      </c>
      <c r="H204" s="150" t="s">
        <v>8</v>
      </c>
      <c r="I204" s="168" t="s">
        <v>77</v>
      </c>
      <c r="J204" s="168" t="s">
        <v>62</v>
      </c>
      <c r="K204" s="168" t="s">
        <v>63</v>
      </c>
      <c r="L204" s="168" t="s">
        <v>78</v>
      </c>
      <c r="M204" s="168" t="s">
        <v>90</v>
      </c>
      <c r="N204" s="168" t="s">
        <v>91</v>
      </c>
      <c r="O204" s="168" t="s">
        <v>64</v>
      </c>
    </row>
    <row r="205" spans="1:15" ht="15.75" x14ac:dyDescent="0.25">
      <c r="A205" s="381">
        <v>44310</v>
      </c>
      <c r="B205" s="169" t="s">
        <v>84</v>
      </c>
      <c r="C205" s="301" t="s">
        <v>85</v>
      </c>
      <c r="D205" s="301" t="s">
        <v>60</v>
      </c>
      <c r="E205" s="301" t="s">
        <v>61</v>
      </c>
      <c r="F205" s="170" t="s">
        <v>86</v>
      </c>
      <c r="G205" s="366"/>
      <c r="H205" s="366"/>
      <c r="I205" s="366"/>
      <c r="J205" s="366"/>
      <c r="K205" s="366"/>
      <c r="L205" s="366"/>
      <c r="M205" s="366"/>
      <c r="N205" s="366"/>
      <c r="O205" s="367"/>
    </row>
    <row r="206" spans="1:15" ht="15.75" x14ac:dyDescent="0.25">
      <c r="A206" s="381"/>
      <c r="B206" s="372">
        <v>100</v>
      </c>
      <c r="C206" s="375">
        <v>2</v>
      </c>
      <c r="D206" s="375">
        <v>6</v>
      </c>
      <c r="E206" s="375">
        <v>1196</v>
      </c>
      <c r="F206" s="375">
        <v>5</v>
      </c>
      <c r="G206" s="378">
        <v>44312</v>
      </c>
      <c r="H206" s="375">
        <v>0</v>
      </c>
      <c r="I206" s="386">
        <v>0</v>
      </c>
      <c r="J206" s="386">
        <v>0</v>
      </c>
      <c r="K206" s="386">
        <v>0</v>
      </c>
      <c r="L206" s="386">
        <v>1246</v>
      </c>
      <c r="M206" s="386">
        <v>6</v>
      </c>
      <c r="N206" s="386">
        <f>L206-M206</f>
        <v>1240</v>
      </c>
      <c r="O206" s="288">
        <v>1190</v>
      </c>
    </row>
    <row r="207" spans="1:15" ht="15.75" x14ac:dyDescent="0.25">
      <c r="A207" s="381"/>
      <c r="B207" s="373"/>
      <c r="C207" s="376"/>
      <c r="D207" s="376"/>
      <c r="E207" s="376"/>
      <c r="F207" s="376"/>
      <c r="G207" s="379"/>
      <c r="H207" s="376"/>
      <c r="I207" s="387"/>
      <c r="J207" s="387"/>
      <c r="K207" s="387"/>
      <c r="L207" s="387"/>
      <c r="M207" s="387"/>
      <c r="N207" s="387"/>
      <c r="O207" s="288">
        <v>50</v>
      </c>
    </row>
    <row r="208" spans="1:15" ht="15.75" x14ac:dyDescent="0.25">
      <c r="A208" s="381"/>
      <c r="B208" s="373"/>
      <c r="C208" s="376"/>
      <c r="D208" s="376"/>
      <c r="E208" s="376"/>
      <c r="F208" s="376"/>
      <c r="G208" s="379"/>
      <c r="H208" s="376"/>
      <c r="I208" s="387"/>
      <c r="J208" s="387"/>
      <c r="K208" s="387"/>
      <c r="L208" s="387"/>
      <c r="M208" s="387"/>
      <c r="N208" s="387"/>
      <c r="O208" s="282">
        <f>O206+O207</f>
        <v>1240</v>
      </c>
    </row>
    <row r="209" spans="1:15" ht="15.75" x14ac:dyDescent="0.25">
      <c r="A209" s="381"/>
      <c r="B209" s="250"/>
      <c r="C209" s="151"/>
      <c r="D209" s="382" t="s">
        <v>79</v>
      </c>
      <c r="E209" s="382"/>
      <c r="F209" s="382"/>
      <c r="G209" s="285" t="s">
        <v>80</v>
      </c>
      <c r="H209" s="287"/>
      <c r="I209" s="288"/>
      <c r="J209" s="288"/>
      <c r="K209" s="288"/>
      <c r="L209" s="288"/>
      <c r="M209" s="288"/>
      <c r="N209" s="288"/>
      <c r="O209" s="288"/>
    </row>
    <row r="210" spans="1:15" ht="15.75" x14ac:dyDescent="0.25">
      <c r="A210" s="381"/>
      <c r="B210" s="381"/>
      <c r="C210" s="381"/>
      <c r="D210" s="301" t="s">
        <v>60</v>
      </c>
      <c r="E210" s="301" t="s">
        <v>61</v>
      </c>
      <c r="F210" s="170" t="s">
        <v>86</v>
      </c>
      <c r="G210" s="366"/>
      <c r="H210" s="366"/>
      <c r="I210" s="366"/>
      <c r="J210" s="366"/>
      <c r="K210" s="366"/>
      <c r="L210" s="366"/>
      <c r="M210" s="366"/>
      <c r="N210" s="366"/>
      <c r="O210" s="367"/>
    </row>
    <row r="211" spans="1:15" ht="15.75" x14ac:dyDescent="0.25">
      <c r="A211" s="381"/>
      <c r="B211" s="381"/>
      <c r="C211" s="381"/>
      <c r="D211" s="294">
        <v>3</v>
      </c>
      <c r="E211" s="294">
        <v>293</v>
      </c>
      <c r="F211" s="294">
        <v>3</v>
      </c>
      <c r="G211" s="300">
        <v>44312</v>
      </c>
      <c r="H211" s="294">
        <v>0</v>
      </c>
      <c r="I211" s="297">
        <v>0</v>
      </c>
      <c r="J211" s="297">
        <v>0</v>
      </c>
      <c r="K211" s="297">
        <v>0</v>
      </c>
      <c r="L211" s="297">
        <v>293</v>
      </c>
      <c r="M211" s="297">
        <v>3</v>
      </c>
      <c r="N211" s="297">
        <f>L211-M211</f>
        <v>290</v>
      </c>
      <c r="O211" s="282">
        <v>290</v>
      </c>
    </row>
    <row r="212" spans="1:15" ht="15.75" x14ac:dyDescent="0.25">
      <c r="A212" s="393"/>
      <c r="B212" s="394"/>
      <c r="C212" s="394"/>
      <c r="D212" s="394"/>
      <c r="E212" s="394"/>
      <c r="F212" s="394"/>
      <c r="G212" s="394"/>
      <c r="H212" s="394"/>
      <c r="I212" s="394"/>
      <c r="J212" s="394"/>
      <c r="K212" s="394"/>
      <c r="L212" s="394"/>
      <c r="M212" s="394"/>
      <c r="N212" s="394"/>
      <c r="O212" s="395"/>
    </row>
    <row r="213" spans="1:15" ht="15.75" x14ac:dyDescent="0.25">
      <c r="A213" s="150" t="s">
        <v>74</v>
      </c>
      <c r="B213" s="167"/>
      <c r="C213" s="150"/>
      <c r="D213" s="371" t="s">
        <v>75</v>
      </c>
      <c r="E213" s="371"/>
      <c r="F213" s="371"/>
      <c r="G213" s="286" t="s">
        <v>76</v>
      </c>
      <c r="H213" s="150" t="s">
        <v>8</v>
      </c>
      <c r="I213" s="168" t="s">
        <v>77</v>
      </c>
      <c r="J213" s="168" t="s">
        <v>62</v>
      </c>
      <c r="K213" s="168" t="s">
        <v>63</v>
      </c>
      <c r="L213" s="168" t="s">
        <v>78</v>
      </c>
      <c r="M213" s="168" t="s">
        <v>90</v>
      </c>
      <c r="N213" s="168" t="s">
        <v>91</v>
      </c>
      <c r="O213" s="168" t="s">
        <v>64</v>
      </c>
    </row>
    <row r="214" spans="1:15" ht="15.75" x14ac:dyDescent="0.25">
      <c r="A214" s="381">
        <v>44311</v>
      </c>
      <c r="B214" s="169" t="s">
        <v>84</v>
      </c>
      <c r="C214" s="301" t="s">
        <v>85</v>
      </c>
      <c r="D214" s="301" t="s">
        <v>60</v>
      </c>
      <c r="E214" s="301" t="s">
        <v>61</v>
      </c>
      <c r="F214" s="170" t="s">
        <v>86</v>
      </c>
      <c r="G214" s="366"/>
      <c r="H214" s="366"/>
      <c r="I214" s="366"/>
      <c r="J214" s="366"/>
      <c r="K214" s="366"/>
      <c r="L214" s="366"/>
      <c r="M214" s="366"/>
      <c r="N214" s="366"/>
      <c r="O214" s="367"/>
    </row>
    <row r="215" spans="1:15" ht="15.75" x14ac:dyDescent="0.25">
      <c r="A215" s="381"/>
      <c r="B215" s="291">
        <v>100</v>
      </c>
      <c r="C215" s="294">
        <v>1</v>
      </c>
      <c r="D215" s="294">
        <v>7</v>
      </c>
      <c r="E215" s="294">
        <v>692</v>
      </c>
      <c r="F215" s="294">
        <v>1</v>
      </c>
      <c r="G215" s="300">
        <v>44312</v>
      </c>
      <c r="H215" s="294">
        <v>0</v>
      </c>
      <c r="I215" s="297">
        <v>0</v>
      </c>
      <c r="J215" s="297">
        <v>0</v>
      </c>
      <c r="K215" s="297">
        <v>0</v>
      </c>
      <c r="L215" s="297">
        <v>740.5</v>
      </c>
      <c r="M215" s="297">
        <v>1.5</v>
      </c>
      <c r="N215" s="297">
        <f>L215-M215</f>
        <v>739</v>
      </c>
      <c r="O215" s="282">
        <v>722</v>
      </c>
    </row>
    <row r="216" spans="1:15" ht="15.75" x14ac:dyDescent="0.25">
      <c r="A216" s="381"/>
      <c r="B216" s="250"/>
      <c r="C216" s="151"/>
      <c r="D216" s="382" t="s">
        <v>79</v>
      </c>
      <c r="E216" s="382"/>
      <c r="F216" s="382"/>
      <c r="G216" s="285" t="s">
        <v>80</v>
      </c>
      <c r="H216" s="287"/>
      <c r="I216" s="288"/>
      <c r="J216" s="288"/>
      <c r="K216" s="288"/>
      <c r="L216" s="288"/>
      <c r="M216" s="288"/>
      <c r="N216" s="288"/>
      <c r="O216" s="288"/>
    </row>
    <row r="217" spans="1:15" ht="15.75" x14ac:dyDescent="0.25">
      <c r="A217" s="381"/>
      <c r="B217" s="381"/>
      <c r="C217" s="381"/>
      <c r="D217" s="301" t="s">
        <v>60</v>
      </c>
      <c r="E217" s="301" t="s">
        <v>61</v>
      </c>
      <c r="F217" s="170" t="s">
        <v>86</v>
      </c>
      <c r="G217" s="366"/>
      <c r="H217" s="366"/>
      <c r="I217" s="366"/>
      <c r="J217" s="366"/>
      <c r="K217" s="366"/>
      <c r="L217" s="366"/>
      <c r="M217" s="366"/>
      <c r="N217" s="366"/>
      <c r="O217" s="367"/>
    </row>
    <row r="218" spans="1:15" ht="15.75" x14ac:dyDescent="0.25">
      <c r="A218" s="381"/>
      <c r="B218" s="381"/>
      <c r="C218" s="381"/>
      <c r="D218" s="292">
        <v>3</v>
      </c>
      <c r="E218" s="292">
        <v>205</v>
      </c>
      <c r="F218" s="292">
        <v>5</v>
      </c>
      <c r="G218" s="298">
        <v>44312</v>
      </c>
      <c r="H218" s="292">
        <v>0</v>
      </c>
      <c r="I218" s="295">
        <v>0</v>
      </c>
      <c r="J218" s="295">
        <v>0</v>
      </c>
      <c r="K218" s="295">
        <v>0</v>
      </c>
      <c r="L218" s="295">
        <v>205</v>
      </c>
      <c r="M218" s="295">
        <v>5</v>
      </c>
      <c r="N218" s="295">
        <f>L218-M218</f>
        <v>200</v>
      </c>
      <c r="O218" s="282">
        <v>200</v>
      </c>
    </row>
    <row r="219" spans="1:15" ht="15.75" x14ac:dyDescent="0.25">
      <c r="A219" s="392" t="s">
        <v>412</v>
      </c>
      <c r="B219" s="392"/>
      <c r="C219" s="392"/>
      <c r="D219" s="392"/>
      <c r="E219" s="392"/>
      <c r="F219" s="392"/>
      <c r="G219" s="392"/>
      <c r="H219" s="364" t="s">
        <v>5</v>
      </c>
      <c r="I219" s="364"/>
      <c r="J219" s="364"/>
      <c r="K219" s="364"/>
      <c r="L219" s="282">
        <f>L164+L170+L174+L177+L181+L186+L192+L195++L199+L202+L206+L211+L215+L218</f>
        <v>11163.5</v>
      </c>
      <c r="M219" s="282">
        <f>M164+M170+M174+M177+M181+M186+M192+M195+M199+M202+M206+M211+M215+M218</f>
        <v>89</v>
      </c>
      <c r="N219" s="282">
        <f>N164+N170+N174+N177+N181+N186+N192+N195+N199+N202+N206+N211+N215+N218</f>
        <v>11074.5</v>
      </c>
      <c r="O219" s="155">
        <f>O167+O170+O174+O177+O183+O188+O192+O195+O199+O202+O208+O211+O215+O218</f>
        <v>10960</v>
      </c>
    </row>
    <row r="220" spans="1:15" ht="15.75" x14ac:dyDescent="0.25">
      <c r="A220" s="393"/>
      <c r="B220" s="394"/>
      <c r="C220" s="394"/>
      <c r="D220" s="394"/>
      <c r="E220" s="394"/>
      <c r="F220" s="394"/>
      <c r="G220" s="394"/>
      <c r="H220" s="394"/>
      <c r="I220" s="394"/>
      <c r="J220" s="394"/>
      <c r="K220" s="394"/>
      <c r="L220" s="394"/>
      <c r="M220" s="394"/>
      <c r="N220" s="394"/>
      <c r="O220" s="395"/>
    </row>
    <row r="221" spans="1:15" ht="15.75" x14ac:dyDescent="0.25">
      <c r="A221" s="150" t="s">
        <v>74</v>
      </c>
      <c r="B221" s="167"/>
      <c r="C221" s="150"/>
      <c r="D221" s="371" t="s">
        <v>75</v>
      </c>
      <c r="E221" s="371"/>
      <c r="F221" s="371"/>
      <c r="G221" s="286" t="s">
        <v>76</v>
      </c>
      <c r="H221" s="150" t="s">
        <v>8</v>
      </c>
      <c r="I221" s="168" t="s">
        <v>77</v>
      </c>
      <c r="J221" s="168" t="s">
        <v>62</v>
      </c>
      <c r="K221" s="168" t="s">
        <v>63</v>
      </c>
      <c r="L221" s="168" t="s">
        <v>78</v>
      </c>
      <c r="M221" s="168" t="s">
        <v>90</v>
      </c>
      <c r="N221" s="168" t="s">
        <v>91</v>
      </c>
      <c r="O221" s="168" t="s">
        <v>64</v>
      </c>
    </row>
    <row r="222" spans="1:15" ht="15.75" x14ac:dyDescent="0.25">
      <c r="A222" s="381" t="s">
        <v>413</v>
      </c>
      <c r="B222" s="169" t="s">
        <v>84</v>
      </c>
      <c r="C222" s="301" t="s">
        <v>85</v>
      </c>
      <c r="D222" s="301" t="s">
        <v>60</v>
      </c>
      <c r="E222" s="301" t="s">
        <v>61</v>
      </c>
      <c r="F222" s="170" t="s">
        <v>86</v>
      </c>
      <c r="G222" s="366"/>
      <c r="H222" s="366"/>
      <c r="I222" s="366"/>
      <c r="J222" s="366"/>
      <c r="K222" s="366"/>
      <c r="L222" s="366"/>
      <c r="M222" s="366"/>
      <c r="N222" s="366"/>
      <c r="O222" s="367"/>
    </row>
    <row r="223" spans="1:15" ht="15.75" x14ac:dyDescent="0.25">
      <c r="A223" s="381"/>
      <c r="B223" s="372">
        <v>100</v>
      </c>
      <c r="C223" s="375">
        <v>2</v>
      </c>
      <c r="D223" s="375">
        <v>11</v>
      </c>
      <c r="E223" s="375">
        <v>1389</v>
      </c>
      <c r="F223" s="375">
        <v>8</v>
      </c>
      <c r="G223" s="378">
        <v>44312</v>
      </c>
      <c r="H223" s="375">
        <v>0</v>
      </c>
      <c r="I223" s="386">
        <v>0</v>
      </c>
      <c r="J223" s="386">
        <v>0</v>
      </c>
      <c r="K223" s="386">
        <v>0</v>
      </c>
      <c r="L223" s="386">
        <v>1439</v>
      </c>
      <c r="M223" s="386">
        <v>9</v>
      </c>
      <c r="N223" s="386">
        <f>L223-M223</f>
        <v>1430</v>
      </c>
      <c r="O223" s="288">
        <v>1380</v>
      </c>
    </row>
    <row r="224" spans="1:15" ht="15.75" x14ac:dyDescent="0.25">
      <c r="A224" s="381"/>
      <c r="B224" s="373"/>
      <c r="C224" s="376"/>
      <c r="D224" s="376"/>
      <c r="E224" s="376"/>
      <c r="F224" s="376"/>
      <c r="G224" s="379"/>
      <c r="H224" s="376"/>
      <c r="I224" s="387"/>
      <c r="J224" s="387"/>
      <c r="K224" s="387"/>
      <c r="L224" s="387"/>
      <c r="M224" s="387"/>
      <c r="N224" s="387"/>
      <c r="O224" s="288">
        <v>50</v>
      </c>
    </row>
    <row r="225" spans="1:15" ht="15.75" x14ac:dyDescent="0.25">
      <c r="A225" s="381"/>
      <c r="B225" s="373"/>
      <c r="C225" s="376"/>
      <c r="D225" s="376"/>
      <c r="E225" s="376"/>
      <c r="F225" s="376"/>
      <c r="G225" s="379"/>
      <c r="H225" s="376"/>
      <c r="I225" s="387"/>
      <c r="J225" s="387"/>
      <c r="K225" s="387"/>
      <c r="L225" s="387"/>
      <c r="M225" s="387"/>
      <c r="N225" s="387"/>
      <c r="O225" s="282">
        <f>O223+O224</f>
        <v>1430</v>
      </c>
    </row>
    <row r="226" spans="1:15" ht="15.75" x14ac:dyDescent="0.25">
      <c r="A226" s="381"/>
      <c r="B226" s="250"/>
      <c r="C226" s="151"/>
      <c r="D226" s="382" t="s">
        <v>79</v>
      </c>
      <c r="E226" s="382"/>
      <c r="F226" s="382"/>
      <c r="G226" s="285" t="s">
        <v>80</v>
      </c>
      <c r="H226" s="287"/>
      <c r="I226" s="288"/>
      <c r="J226" s="288"/>
      <c r="K226" s="288"/>
      <c r="L226" s="288"/>
      <c r="M226" s="288"/>
      <c r="N226" s="288"/>
      <c r="O226" s="288"/>
    </row>
    <row r="227" spans="1:15" ht="15.75" x14ac:dyDescent="0.25">
      <c r="A227" s="381"/>
      <c r="B227" s="381"/>
      <c r="C227" s="381"/>
      <c r="D227" s="301" t="s">
        <v>60</v>
      </c>
      <c r="E227" s="301" t="s">
        <v>61</v>
      </c>
      <c r="F227" s="170" t="s">
        <v>86</v>
      </c>
      <c r="G227" s="366"/>
      <c r="H227" s="366"/>
      <c r="I227" s="366"/>
      <c r="J227" s="366"/>
      <c r="K227" s="366"/>
      <c r="L227" s="366"/>
      <c r="M227" s="366"/>
      <c r="N227" s="366"/>
      <c r="O227" s="367"/>
    </row>
    <row r="228" spans="1:15" ht="15.75" x14ac:dyDescent="0.25">
      <c r="A228" s="381"/>
      <c r="B228" s="381"/>
      <c r="C228" s="381"/>
      <c r="D228" s="294">
        <v>1</v>
      </c>
      <c r="E228" s="294">
        <v>299</v>
      </c>
      <c r="F228" s="294">
        <v>4</v>
      </c>
      <c r="G228" s="300">
        <v>44313</v>
      </c>
      <c r="H228" s="294">
        <v>0</v>
      </c>
      <c r="I228" s="297">
        <v>0</v>
      </c>
      <c r="J228" s="297">
        <v>0</v>
      </c>
      <c r="K228" s="297">
        <v>0</v>
      </c>
      <c r="L228" s="297">
        <v>299</v>
      </c>
      <c r="M228" s="297">
        <v>4</v>
      </c>
      <c r="N228" s="297">
        <f>L228-M228</f>
        <v>295</v>
      </c>
      <c r="O228" s="282">
        <v>295</v>
      </c>
    </row>
    <row r="229" spans="1:15" ht="15.75" x14ac:dyDescent="0.25">
      <c r="A229" s="393"/>
      <c r="B229" s="394"/>
      <c r="C229" s="394"/>
      <c r="D229" s="394"/>
      <c r="E229" s="394"/>
      <c r="F229" s="394"/>
      <c r="G229" s="394"/>
      <c r="H229" s="394"/>
      <c r="I229" s="394"/>
      <c r="J229" s="394"/>
      <c r="K229" s="394"/>
      <c r="L229" s="394"/>
      <c r="M229" s="394"/>
      <c r="N229" s="394"/>
      <c r="O229" s="395"/>
    </row>
    <row r="230" spans="1:15" ht="15.75" x14ac:dyDescent="0.25">
      <c r="A230" s="150" t="s">
        <v>74</v>
      </c>
      <c r="B230" s="167"/>
      <c r="C230" s="150"/>
      <c r="D230" s="371" t="s">
        <v>75</v>
      </c>
      <c r="E230" s="371"/>
      <c r="F230" s="371"/>
      <c r="G230" s="286" t="s">
        <v>76</v>
      </c>
      <c r="H230" s="150" t="s">
        <v>8</v>
      </c>
      <c r="I230" s="168" t="s">
        <v>77</v>
      </c>
      <c r="J230" s="168" t="s">
        <v>62</v>
      </c>
      <c r="K230" s="168" t="s">
        <v>63</v>
      </c>
      <c r="L230" s="168" t="s">
        <v>78</v>
      </c>
      <c r="M230" s="168" t="s">
        <v>90</v>
      </c>
      <c r="N230" s="168" t="s">
        <v>91</v>
      </c>
      <c r="O230" s="168" t="s">
        <v>64</v>
      </c>
    </row>
    <row r="231" spans="1:15" ht="15.75" x14ac:dyDescent="0.25">
      <c r="A231" s="381">
        <v>44313</v>
      </c>
      <c r="B231" s="169" t="s">
        <v>84</v>
      </c>
      <c r="C231" s="301" t="s">
        <v>85</v>
      </c>
      <c r="D231" s="301" t="s">
        <v>60</v>
      </c>
      <c r="E231" s="301" t="s">
        <v>61</v>
      </c>
      <c r="F231" s="170" t="s">
        <v>86</v>
      </c>
      <c r="G231" s="366"/>
      <c r="H231" s="366"/>
      <c r="I231" s="366"/>
      <c r="J231" s="366"/>
      <c r="K231" s="366"/>
      <c r="L231" s="366"/>
      <c r="M231" s="366"/>
      <c r="N231" s="366"/>
      <c r="O231" s="367"/>
    </row>
    <row r="232" spans="1:15" ht="15.75" x14ac:dyDescent="0.25">
      <c r="A232" s="381"/>
      <c r="B232" s="291">
        <v>100</v>
      </c>
      <c r="C232" s="294">
        <v>1</v>
      </c>
      <c r="D232" s="294">
        <v>24</v>
      </c>
      <c r="E232" s="294">
        <v>1376</v>
      </c>
      <c r="F232" s="294">
        <v>9</v>
      </c>
      <c r="G232" s="300">
        <v>44313</v>
      </c>
      <c r="H232" s="294">
        <v>0</v>
      </c>
      <c r="I232" s="297">
        <v>0</v>
      </c>
      <c r="J232" s="297">
        <v>0</v>
      </c>
      <c r="K232" s="297">
        <v>0</v>
      </c>
      <c r="L232" s="297">
        <v>1426</v>
      </c>
      <c r="M232" s="297">
        <v>9.5</v>
      </c>
      <c r="N232" s="297">
        <f>L232-M232</f>
        <v>1416.5</v>
      </c>
      <c r="O232" s="282">
        <v>1417</v>
      </c>
    </row>
    <row r="233" spans="1:15" ht="15.75" x14ac:dyDescent="0.25">
      <c r="A233" s="381"/>
      <c r="B233" s="250"/>
      <c r="C233" s="151"/>
      <c r="D233" s="382" t="s">
        <v>79</v>
      </c>
      <c r="E233" s="382"/>
      <c r="F233" s="382"/>
      <c r="G233" s="285" t="s">
        <v>80</v>
      </c>
      <c r="H233" s="287"/>
      <c r="I233" s="288"/>
      <c r="J233" s="288"/>
      <c r="K233" s="288"/>
      <c r="L233" s="288"/>
      <c r="M233" s="288"/>
      <c r="N233" s="288"/>
      <c r="O233" s="288"/>
    </row>
    <row r="234" spans="1:15" ht="15.75" x14ac:dyDescent="0.25">
      <c r="A234" s="381"/>
      <c r="B234" s="381"/>
      <c r="C234" s="381"/>
      <c r="D234" s="301" t="s">
        <v>60</v>
      </c>
      <c r="E234" s="301" t="s">
        <v>61</v>
      </c>
      <c r="F234" s="170" t="s">
        <v>86</v>
      </c>
      <c r="G234" s="366"/>
      <c r="H234" s="366"/>
      <c r="I234" s="366"/>
      <c r="J234" s="366"/>
      <c r="K234" s="366"/>
      <c r="L234" s="366"/>
      <c r="M234" s="366"/>
      <c r="N234" s="366"/>
      <c r="O234" s="367"/>
    </row>
    <row r="235" spans="1:15" ht="15.75" x14ac:dyDescent="0.25">
      <c r="A235" s="381"/>
      <c r="B235" s="381"/>
      <c r="C235" s="381"/>
      <c r="D235" s="375">
        <v>2</v>
      </c>
      <c r="E235" s="375">
        <v>298</v>
      </c>
      <c r="F235" s="375">
        <v>1</v>
      </c>
      <c r="G235" s="378">
        <v>44314</v>
      </c>
      <c r="H235" s="375">
        <v>0</v>
      </c>
      <c r="I235" s="386">
        <v>0</v>
      </c>
      <c r="J235" s="386">
        <v>0</v>
      </c>
      <c r="K235" s="386">
        <v>0</v>
      </c>
      <c r="L235" s="386">
        <v>298</v>
      </c>
      <c r="M235" s="386">
        <v>1</v>
      </c>
      <c r="N235" s="386">
        <f>L235-M235</f>
        <v>297</v>
      </c>
      <c r="O235" s="288">
        <v>277</v>
      </c>
    </row>
    <row r="236" spans="1:15" ht="15.75" x14ac:dyDescent="0.25">
      <c r="A236" s="381"/>
      <c r="B236" s="381"/>
      <c r="C236" s="381"/>
      <c r="D236" s="376"/>
      <c r="E236" s="376"/>
      <c r="F236" s="376"/>
      <c r="G236" s="376"/>
      <c r="H236" s="376"/>
      <c r="I236" s="387"/>
      <c r="J236" s="387"/>
      <c r="K236" s="387"/>
      <c r="L236" s="387"/>
      <c r="M236" s="387"/>
      <c r="N236" s="387"/>
      <c r="O236" s="288">
        <v>20</v>
      </c>
    </row>
    <row r="237" spans="1:15" ht="15.75" x14ac:dyDescent="0.25">
      <c r="A237" s="381"/>
      <c r="B237" s="381"/>
      <c r="C237" s="381"/>
      <c r="D237" s="377"/>
      <c r="E237" s="377"/>
      <c r="F237" s="377"/>
      <c r="G237" s="377"/>
      <c r="H237" s="377"/>
      <c r="I237" s="388"/>
      <c r="J237" s="388"/>
      <c r="K237" s="388"/>
      <c r="L237" s="388"/>
      <c r="M237" s="388"/>
      <c r="N237" s="388"/>
      <c r="O237" s="282">
        <f>O235+O236</f>
        <v>297</v>
      </c>
    </row>
    <row r="238" spans="1:15" ht="15.75" x14ac:dyDescent="0.25">
      <c r="A238" s="393"/>
      <c r="B238" s="394"/>
      <c r="C238" s="394"/>
      <c r="D238" s="394"/>
      <c r="E238" s="394"/>
      <c r="F238" s="394"/>
      <c r="G238" s="394"/>
      <c r="H238" s="394"/>
      <c r="I238" s="394"/>
      <c r="J238" s="394"/>
      <c r="K238" s="394"/>
      <c r="L238" s="394"/>
      <c r="M238" s="394"/>
      <c r="N238" s="394"/>
      <c r="O238" s="395"/>
    </row>
    <row r="239" spans="1:15" ht="15.75" x14ac:dyDescent="0.25">
      <c r="A239" s="150" t="s">
        <v>74</v>
      </c>
      <c r="B239" s="167"/>
      <c r="C239" s="150"/>
      <c r="D239" s="371" t="s">
        <v>75</v>
      </c>
      <c r="E239" s="371"/>
      <c r="F239" s="371"/>
      <c r="G239" s="286" t="s">
        <v>76</v>
      </c>
      <c r="H239" s="150" t="s">
        <v>8</v>
      </c>
      <c r="I239" s="168" t="s">
        <v>77</v>
      </c>
      <c r="J239" s="168" t="s">
        <v>62</v>
      </c>
      <c r="K239" s="168" t="s">
        <v>63</v>
      </c>
      <c r="L239" s="168" t="s">
        <v>78</v>
      </c>
      <c r="M239" s="168" t="s">
        <v>90</v>
      </c>
      <c r="N239" s="168" t="s">
        <v>91</v>
      </c>
      <c r="O239" s="168" t="s">
        <v>64</v>
      </c>
    </row>
    <row r="240" spans="1:15" ht="15.75" x14ac:dyDescent="0.25">
      <c r="A240" s="381" t="s">
        <v>414</v>
      </c>
      <c r="B240" s="169" t="s">
        <v>84</v>
      </c>
      <c r="C240" s="301" t="s">
        <v>85</v>
      </c>
      <c r="D240" s="301" t="s">
        <v>60</v>
      </c>
      <c r="E240" s="301" t="s">
        <v>61</v>
      </c>
      <c r="F240" s="170" t="s">
        <v>86</v>
      </c>
      <c r="G240" s="366"/>
      <c r="H240" s="366"/>
      <c r="I240" s="366"/>
      <c r="J240" s="366"/>
      <c r="K240" s="366"/>
      <c r="L240" s="366"/>
      <c r="M240" s="366"/>
      <c r="N240" s="366"/>
      <c r="O240" s="367"/>
    </row>
    <row r="241" spans="1:15" ht="15.75" x14ac:dyDescent="0.25">
      <c r="A241" s="381"/>
      <c r="B241" s="372">
        <v>100</v>
      </c>
      <c r="C241" s="375">
        <v>2</v>
      </c>
      <c r="D241" s="375">
        <v>14</v>
      </c>
      <c r="E241" s="375">
        <v>1386</v>
      </c>
      <c r="F241" s="375">
        <v>8</v>
      </c>
      <c r="G241" s="378">
        <v>44314</v>
      </c>
      <c r="H241" s="375">
        <v>0</v>
      </c>
      <c r="I241" s="386">
        <v>0</v>
      </c>
      <c r="J241" s="386">
        <v>0</v>
      </c>
      <c r="K241" s="386">
        <v>0</v>
      </c>
      <c r="L241" s="386">
        <v>1436</v>
      </c>
      <c r="M241" s="386">
        <v>9</v>
      </c>
      <c r="N241" s="386">
        <f>L241-M241</f>
        <v>1427</v>
      </c>
      <c r="O241" s="288">
        <v>1357</v>
      </c>
    </row>
    <row r="242" spans="1:15" ht="15.75" x14ac:dyDescent="0.25">
      <c r="A242" s="381"/>
      <c r="B242" s="373"/>
      <c r="C242" s="376"/>
      <c r="D242" s="376"/>
      <c r="E242" s="376"/>
      <c r="F242" s="376"/>
      <c r="G242" s="379"/>
      <c r="H242" s="376"/>
      <c r="I242" s="387"/>
      <c r="J242" s="387"/>
      <c r="K242" s="387"/>
      <c r="L242" s="387"/>
      <c r="M242" s="387"/>
      <c r="N242" s="387"/>
      <c r="O242" s="288">
        <v>70</v>
      </c>
    </row>
    <row r="243" spans="1:15" ht="15.75" x14ac:dyDescent="0.25">
      <c r="A243" s="381"/>
      <c r="B243" s="373"/>
      <c r="C243" s="376"/>
      <c r="D243" s="376"/>
      <c r="E243" s="376"/>
      <c r="F243" s="376"/>
      <c r="G243" s="379"/>
      <c r="H243" s="376"/>
      <c r="I243" s="387"/>
      <c r="J243" s="387"/>
      <c r="K243" s="387"/>
      <c r="L243" s="387"/>
      <c r="M243" s="387"/>
      <c r="N243" s="387"/>
      <c r="O243" s="282">
        <f>O241+O242</f>
        <v>1427</v>
      </c>
    </row>
    <row r="244" spans="1:15" ht="15.75" x14ac:dyDescent="0.25">
      <c r="A244" s="381"/>
      <c r="B244" s="250"/>
      <c r="C244" s="151"/>
      <c r="D244" s="382" t="s">
        <v>79</v>
      </c>
      <c r="E244" s="382"/>
      <c r="F244" s="382"/>
      <c r="G244" s="285" t="s">
        <v>80</v>
      </c>
      <c r="H244" s="287"/>
      <c r="I244" s="288"/>
      <c r="J244" s="288"/>
      <c r="K244" s="288"/>
      <c r="L244" s="288"/>
      <c r="M244" s="288"/>
      <c r="N244" s="288"/>
      <c r="O244" s="288"/>
    </row>
    <row r="245" spans="1:15" ht="15.75" x14ac:dyDescent="0.25">
      <c r="A245" s="381"/>
      <c r="B245" s="381"/>
      <c r="C245" s="381"/>
      <c r="D245" s="301" t="s">
        <v>60</v>
      </c>
      <c r="E245" s="301" t="s">
        <v>61</v>
      </c>
      <c r="F245" s="170" t="s">
        <v>86</v>
      </c>
      <c r="G245" s="366"/>
      <c r="H245" s="366"/>
      <c r="I245" s="366"/>
      <c r="J245" s="366"/>
      <c r="K245" s="366"/>
      <c r="L245" s="366"/>
      <c r="M245" s="366"/>
      <c r="N245" s="366"/>
      <c r="O245" s="367"/>
    </row>
    <row r="246" spans="1:15" ht="15.75" x14ac:dyDescent="0.25">
      <c r="A246" s="381"/>
      <c r="B246" s="381"/>
      <c r="C246" s="381"/>
      <c r="D246" s="294">
        <v>5</v>
      </c>
      <c r="E246" s="294">
        <v>295</v>
      </c>
      <c r="F246" s="294">
        <v>2</v>
      </c>
      <c r="G246" s="300">
        <v>44315</v>
      </c>
      <c r="H246" s="294">
        <v>0</v>
      </c>
      <c r="I246" s="297">
        <v>0</v>
      </c>
      <c r="J246" s="297">
        <v>0</v>
      </c>
      <c r="K246" s="297">
        <v>0</v>
      </c>
      <c r="L246" s="297">
        <v>295</v>
      </c>
      <c r="M246" s="297">
        <v>2</v>
      </c>
      <c r="N246" s="297">
        <f>L246-M246</f>
        <v>293</v>
      </c>
      <c r="O246" s="282">
        <v>294</v>
      </c>
    </row>
    <row r="247" spans="1:15" ht="15.75" x14ac:dyDescent="0.25">
      <c r="A247" s="393"/>
      <c r="B247" s="394"/>
      <c r="C247" s="394"/>
      <c r="D247" s="394"/>
      <c r="E247" s="394"/>
      <c r="F247" s="394"/>
      <c r="G247" s="394"/>
      <c r="H247" s="394"/>
      <c r="I247" s="394"/>
      <c r="J247" s="394"/>
      <c r="K247" s="394"/>
      <c r="L247" s="394"/>
      <c r="M247" s="394"/>
      <c r="N247" s="394"/>
      <c r="O247" s="395"/>
    </row>
    <row r="248" spans="1:15" ht="15.75" x14ac:dyDescent="0.25">
      <c r="A248" s="150" t="s">
        <v>74</v>
      </c>
      <c r="B248" s="167"/>
      <c r="C248" s="150"/>
      <c r="D248" s="371" t="s">
        <v>75</v>
      </c>
      <c r="E248" s="371"/>
      <c r="F248" s="371"/>
      <c r="G248" s="286" t="s">
        <v>76</v>
      </c>
      <c r="H248" s="150" t="s">
        <v>8</v>
      </c>
      <c r="I248" s="168" t="s">
        <v>77</v>
      </c>
      <c r="J248" s="168" t="s">
        <v>62</v>
      </c>
      <c r="K248" s="168" t="s">
        <v>63</v>
      </c>
      <c r="L248" s="168" t="s">
        <v>78</v>
      </c>
      <c r="M248" s="168" t="s">
        <v>90</v>
      </c>
      <c r="N248" s="168" t="s">
        <v>91</v>
      </c>
      <c r="O248" s="168" t="s">
        <v>64</v>
      </c>
    </row>
    <row r="249" spans="1:15" ht="15.75" x14ac:dyDescent="0.25">
      <c r="A249" s="381">
        <v>44315</v>
      </c>
      <c r="B249" s="169" t="s">
        <v>84</v>
      </c>
      <c r="C249" s="301" t="s">
        <v>85</v>
      </c>
      <c r="D249" s="301" t="s">
        <v>60</v>
      </c>
      <c r="E249" s="301" t="s">
        <v>61</v>
      </c>
      <c r="F249" s="170" t="s">
        <v>86</v>
      </c>
      <c r="G249" s="366"/>
      <c r="H249" s="366"/>
      <c r="I249" s="366"/>
      <c r="J249" s="366"/>
      <c r="K249" s="366"/>
      <c r="L249" s="366"/>
      <c r="M249" s="366"/>
      <c r="N249" s="366"/>
      <c r="O249" s="367"/>
    </row>
    <row r="250" spans="1:15" ht="15.75" x14ac:dyDescent="0.25">
      <c r="A250" s="381"/>
      <c r="B250" s="291">
        <v>100</v>
      </c>
      <c r="C250" s="294">
        <v>1</v>
      </c>
      <c r="D250" s="294">
        <v>11</v>
      </c>
      <c r="E250" s="294">
        <v>1389</v>
      </c>
      <c r="F250" s="294">
        <v>8</v>
      </c>
      <c r="G250" s="300">
        <v>44315</v>
      </c>
      <c r="H250" s="294">
        <v>0</v>
      </c>
      <c r="I250" s="297">
        <v>0</v>
      </c>
      <c r="J250" s="297">
        <v>0</v>
      </c>
      <c r="K250" s="297">
        <v>0</v>
      </c>
      <c r="L250" s="297">
        <v>1439</v>
      </c>
      <c r="M250" s="297">
        <v>8.5</v>
      </c>
      <c r="N250" s="297">
        <f>L250-M250</f>
        <v>1430.5</v>
      </c>
      <c r="O250" s="282">
        <v>1432</v>
      </c>
    </row>
    <row r="251" spans="1:15" ht="15.75" x14ac:dyDescent="0.25">
      <c r="A251" s="381"/>
      <c r="B251" s="250"/>
      <c r="C251" s="151"/>
      <c r="D251" s="382" t="s">
        <v>79</v>
      </c>
      <c r="E251" s="382"/>
      <c r="F251" s="382"/>
      <c r="G251" s="285" t="s">
        <v>80</v>
      </c>
      <c r="H251" s="287"/>
      <c r="I251" s="288"/>
      <c r="J251" s="288"/>
      <c r="K251" s="288"/>
      <c r="L251" s="288"/>
      <c r="M251" s="288"/>
      <c r="N251" s="288"/>
      <c r="O251" s="288"/>
    </row>
    <row r="252" spans="1:15" ht="15.75" x14ac:dyDescent="0.25">
      <c r="A252" s="381"/>
      <c r="B252" s="381"/>
      <c r="C252" s="381"/>
      <c r="D252" s="301" t="s">
        <v>60</v>
      </c>
      <c r="E252" s="301" t="s">
        <v>61</v>
      </c>
      <c r="F252" s="170" t="s">
        <v>86</v>
      </c>
      <c r="G252" s="366"/>
      <c r="H252" s="366"/>
      <c r="I252" s="366"/>
      <c r="J252" s="366"/>
      <c r="K252" s="366"/>
      <c r="L252" s="366"/>
      <c r="M252" s="366"/>
      <c r="N252" s="366"/>
      <c r="O252" s="367"/>
    </row>
    <row r="253" spans="1:15" ht="15.75" x14ac:dyDescent="0.25">
      <c r="A253" s="381"/>
      <c r="B253" s="381"/>
      <c r="C253" s="381"/>
      <c r="D253" s="292">
        <v>1</v>
      </c>
      <c r="E253" s="292">
        <v>299</v>
      </c>
      <c r="F253" s="292">
        <v>1</v>
      </c>
      <c r="G253" s="298">
        <v>44316</v>
      </c>
      <c r="H253" s="292">
        <v>0</v>
      </c>
      <c r="I253" s="295">
        <v>0</v>
      </c>
      <c r="J253" s="295">
        <v>0</v>
      </c>
      <c r="K253" s="295">
        <v>0</v>
      </c>
      <c r="L253" s="295">
        <v>299</v>
      </c>
      <c r="M253" s="295">
        <v>1</v>
      </c>
      <c r="N253" s="295">
        <f>L253-M253</f>
        <v>298</v>
      </c>
      <c r="O253" s="282">
        <v>297</v>
      </c>
    </row>
    <row r="254" spans="1:15" ht="15.75" x14ac:dyDescent="0.25">
      <c r="A254" s="393"/>
      <c r="B254" s="394"/>
      <c r="C254" s="394"/>
      <c r="D254" s="394"/>
      <c r="E254" s="394"/>
      <c r="F254" s="394"/>
      <c r="G254" s="394"/>
      <c r="H254" s="394"/>
      <c r="I254" s="394"/>
      <c r="J254" s="394"/>
      <c r="K254" s="394"/>
      <c r="L254" s="394"/>
      <c r="M254" s="394"/>
      <c r="N254" s="394"/>
      <c r="O254" s="395"/>
    </row>
    <row r="255" spans="1:15" ht="15.75" x14ac:dyDescent="0.25">
      <c r="A255" s="150" t="s">
        <v>74</v>
      </c>
      <c r="B255" s="167"/>
      <c r="C255" s="150"/>
      <c r="D255" s="371" t="s">
        <v>75</v>
      </c>
      <c r="E255" s="371"/>
      <c r="F255" s="371"/>
      <c r="G255" s="286" t="s">
        <v>76</v>
      </c>
      <c r="H255" s="150" t="s">
        <v>8</v>
      </c>
      <c r="I255" s="168" t="s">
        <v>77</v>
      </c>
      <c r="J255" s="168" t="s">
        <v>62</v>
      </c>
      <c r="K255" s="168" t="s">
        <v>63</v>
      </c>
      <c r="L255" s="168" t="s">
        <v>78</v>
      </c>
      <c r="M255" s="168" t="s">
        <v>90</v>
      </c>
      <c r="N255" s="168" t="s">
        <v>91</v>
      </c>
      <c r="O255" s="168" t="s">
        <v>64</v>
      </c>
    </row>
    <row r="256" spans="1:15" ht="15.75" x14ac:dyDescent="0.25">
      <c r="A256" s="381">
        <v>44316</v>
      </c>
      <c r="B256" s="169" t="s">
        <v>84</v>
      </c>
      <c r="C256" s="301" t="s">
        <v>85</v>
      </c>
      <c r="D256" s="301" t="s">
        <v>60</v>
      </c>
      <c r="E256" s="301" t="s">
        <v>61</v>
      </c>
      <c r="F256" s="170" t="s">
        <v>86</v>
      </c>
      <c r="G256" s="366"/>
      <c r="H256" s="366"/>
      <c r="I256" s="366"/>
      <c r="J256" s="366"/>
      <c r="K256" s="366"/>
      <c r="L256" s="366"/>
      <c r="M256" s="366"/>
      <c r="N256" s="366"/>
      <c r="O256" s="367"/>
    </row>
    <row r="257" spans="1:15" ht="15.75" x14ac:dyDescent="0.25">
      <c r="A257" s="381"/>
      <c r="B257" s="290">
        <v>100</v>
      </c>
      <c r="C257" s="293">
        <v>1</v>
      </c>
      <c r="D257" s="293">
        <v>12</v>
      </c>
      <c r="E257" s="293">
        <v>1438</v>
      </c>
      <c r="F257" s="293">
        <v>8</v>
      </c>
      <c r="G257" s="299">
        <v>44316</v>
      </c>
      <c r="H257" s="293">
        <v>0</v>
      </c>
      <c r="I257" s="296">
        <v>0</v>
      </c>
      <c r="J257" s="296">
        <v>0</v>
      </c>
      <c r="K257" s="296">
        <v>0</v>
      </c>
      <c r="L257" s="296">
        <v>1438</v>
      </c>
      <c r="M257" s="296">
        <v>8.5</v>
      </c>
      <c r="N257" s="296">
        <f>L257-M257</f>
        <v>1429.5</v>
      </c>
      <c r="O257" s="282">
        <v>1430</v>
      </c>
    </row>
    <row r="258" spans="1:15" ht="15.75" x14ac:dyDescent="0.25">
      <c r="A258" s="381"/>
      <c r="B258" s="250"/>
      <c r="C258" s="151"/>
      <c r="D258" s="382" t="s">
        <v>79</v>
      </c>
      <c r="E258" s="382"/>
      <c r="F258" s="382"/>
      <c r="G258" s="285" t="s">
        <v>80</v>
      </c>
      <c r="H258" s="287"/>
      <c r="I258" s="288"/>
      <c r="J258" s="288"/>
      <c r="K258" s="288"/>
      <c r="L258" s="288"/>
      <c r="M258" s="288"/>
      <c r="N258" s="288"/>
      <c r="O258" s="288"/>
    </row>
    <row r="259" spans="1:15" ht="15.75" x14ac:dyDescent="0.25">
      <c r="A259" s="381"/>
      <c r="B259" s="381"/>
      <c r="C259" s="381"/>
      <c r="D259" s="301" t="s">
        <v>60</v>
      </c>
      <c r="E259" s="301" t="s">
        <v>61</v>
      </c>
      <c r="F259" s="170" t="s">
        <v>86</v>
      </c>
      <c r="G259" s="366"/>
      <c r="H259" s="366"/>
      <c r="I259" s="366"/>
      <c r="J259" s="366"/>
      <c r="K259" s="366"/>
      <c r="L259" s="366"/>
      <c r="M259" s="366"/>
      <c r="N259" s="366"/>
      <c r="O259" s="367"/>
    </row>
    <row r="260" spans="1:15" ht="15.75" x14ac:dyDescent="0.25">
      <c r="A260" s="381"/>
      <c r="B260" s="381"/>
      <c r="C260" s="381"/>
      <c r="D260" s="294">
        <v>8</v>
      </c>
      <c r="E260" s="294">
        <v>292</v>
      </c>
      <c r="F260" s="294">
        <v>3</v>
      </c>
      <c r="G260" s="300">
        <v>44316</v>
      </c>
      <c r="H260" s="294">
        <v>0</v>
      </c>
      <c r="I260" s="297">
        <v>0</v>
      </c>
      <c r="J260" s="297">
        <v>0</v>
      </c>
      <c r="K260" s="297">
        <v>0</v>
      </c>
      <c r="L260" s="297">
        <v>292</v>
      </c>
      <c r="M260" s="297">
        <v>3</v>
      </c>
      <c r="N260" s="297">
        <f>L260-M260</f>
        <v>289</v>
      </c>
      <c r="O260" s="282">
        <v>289</v>
      </c>
    </row>
    <row r="261" spans="1:15" ht="15.75" x14ac:dyDescent="0.25">
      <c r="A261" s="392" t="s">
        <v>415</v>
      </c>
      <c r="B261" s="392"/>
      <c r="C261" s="392"/>
      <c r="D261" s="392"/>
      <c r="E261" s="392"/>
      <c r="F261" s="392"/>
      <c r="G261" s="392"/>
      <c r="H261" s="364" t="s">
        <v>5</v>
      </c>
      <c r="I261" s="364"/>
      <c r="J261" s="364"/>
      <c r="K261" s="364"/>
      <c r="L261" s="282">
        <f>L223+L228+L232+L235+L241+L246+L250+L253+L257+L260</f>
        <v>8661</v>
      </c>
      <c r="M261" s="282">
        <f>M223+M228+M232+M235+M241+M246+M250+M253+M257+M260</f>
        <v>55.5</v>
      </c>
      <c r="N261" s="282">
        <f>N223+N228+N232+N235+N241+N246+N250+N253+N257+N260</f>
        <v>8605.5</v>
      </c>
      <c r="O261" s="155">
        <f>O225+O228+O232+O237+O243+O246+O250+O253+O257+O260</f>
        <v>8608</v>
      </c>
    </row>
    <row r="262" spans="1:15" ht="15.75" x14ac:dyDescent="0.25">
      <c r="A262" s="393"/>
      <c r="B262" s="394"/>
      <c r="C262" s="394"/>
      <c r="D262" s="394"/>
      <c r="E262" s="394"/>
      <c r="F262" s="394"/>
      <c r="G262" s="394"/>
      <c r="H262" s="394"/>
      <c r="I262" s="394"/>
      <c r="J262" s="394"/>
      <c r="K262" s="394"/>
      <c r="L262" s="394"/>
      <c r="M262" s="394"/>
      <c r="N262" s="394"/>
      <c r="O262" s="395"/>
    </row>
    <row r="263" spans="1:15" ht="15.75" x14ac:dyDescent="0.25">
      <c r="A263" s="366"/>
      <c r="B263" s="366"/>
      <c r="C263" s="366"/>
      <c r="D263" s="366"/>
      <c r="E263" s="366"/>
      <c r="F263" s="366"/>
      <c r="G263" s="366"/>
      <c r="H263" s="366"/>
      <c r="I263" s="366"/>
      <c r="J263" s="366"/>
      <c r="K263" s="366"/>
      <c r="L263" s="366"/>
      <c r="M263" s="366"/>
      <c r="N263" s="366"/>
      <c r="O263" s="366"/>
    </row>
    <row r="264" spans="1:15" ht="15.75" x14ac:dyDescent="0.25">
      <c r="A264" s="283"/>
      <c r="B264" s="402" t="s">
        <v>416</v>
      </c>
      <c r="C264" s="403"/>
      <c r="D264" s="403"/>
      <c r="E264" s="403"/>
      <c r="F264" s="403"/>
      <c r="G264" s="403"/>
      <c r="H264" s="403"/>
      <c r="I264" s="403"/>
      <c r="J264" s="403"/>
      <c r="K264" s="404"/>
      <c r="L264" s="306">
        <f>L36+L100+L160+L219+L261</f>
        <v>47406</v>
      </c>
      <c r="M264" s="306">
        <f>M36+M100+M160+M219+M261</f>
        <v>390</v>
      </c>
      <c r="N264" s="307">
        <f>N36+N100+N160+N219+N261</f>
        <v>47016</v>
      </c>
      <c r="O264" s="307">
        <f>O36+O100+O160+O219+O261</f>
        <v>47005</v>
      </c>
    </row>
    <row r="265" spans="1:15" ht="15.75" x14ac:dyDescent="0.25">
      <c r="A265" s="405" t="s">
        <v>417</v>
      </c>
      <c r="B265" s="406"/>
      <c r="C265" s="406"/>
      <c r="D265" s="406"/>
      <c r="E265" s="406"/>
      <c r="F265" s="406"/>
      <c r="G265" s="406"/>
      <c r="H265" s="406"/>
      <c r="I265" s="406"/>
      <c r="J265" s="406"/>
      <c r="K265" s="406"/>
      <c r="L265" s="406"/>
      <c r="M265" s="406"/>
      <c r="N265" s="406"/>
      <c r="O265" s="407"/>
    </row>
    <row r="266" spans="1:15" ht="15.75" x14ac:dyDescent="0.25">
      <c r="A266" s="399" t="s">
        <v>418</v>
      </c>
      <c r="B266" s="400"/>
      <c r="C266" s="400"/>
      <c r="D266" s="400"/>
      <c r="E266" s="400"/>
      <c r="F266" s="400"/>
      <c r="G266" s="400"/>
      <c r="H266" s="400"/>
      <c r="I266" s="400"/>
      <c r="J266" s="400"/>
      <c r="K266" s="400"/>
      <c r="L266" s="400"/>
      <c r="M266" s="400"/>
      <c r="N266" s="400"/>
      <c r="O266" s="401"/>
    </row>
    <row r="267" spans="1:15" ht="15.75" x14ac:dyDescent="0.25">
      <c r="A267" s="396" t="s">
        <v>419</v>
      </c>
      <c r="B267" s="397"/>
      <c r="C267" s="397"/>
      <c r="D267" s="397"/>
      <c r="E267" s="397"/>
      <c r="F267" s="397"/>
      <c r="G267" s="397"/>
      <c r="H267" s="397"/>
      <c r="I267" s="397"/>
      <c r="J267" s="397"/>
      <c r="K267" s="397"/>
      <c r="L267" s="397"/>
      <c r="M267" s="397"/>
      <c r="N267" s="397"/>
      <c r="O267" s="398"/>
    </row>
    <row r="268" spans="1:15" ht="15.75" x14ac:dyDescent="0.25">
      <c r="A268" s="396" t="s">
        <v>420</v>
      </c>
      <c r="B268" s="397"/>
      <c r="C268" s="397"/>
      <c r="D268" s="397"/>
      <c r="E268" s="397"/>
      <c r="F268" s="397"/>
      <c r="G268" s="397"/>
      <c r="H268" s="397"/>
      <c r="I268" s="397"/>
      <c r="J268" s="397"/>
      <c r="K268" s="397"/>
      <c r="L268" s="397"/>
      <c r="M268" s="397"/>
      <c r="N268" s="397"/>
      <c r="O268" s="398"/>
    </row>
  </sheetData>
  <mergeCells count="485">
    <mergeCell ref="A238:O238"/>
    <mergeCell ref="D239:F239"/>
    <mergeCell ref="A240:A246"/>
    <mergeCell ref="G240:O240"/>
    <mergeCell ref="B241:B243"/>
    <mergeCell ref="C241:C243"/>
    <mergeCell ref="D241:D243"/>
    <mergeCell ref="E241:E243"/>
    <mergeCell ref="F241:F243"/>
    <mergeCell ref="G241:G243"/>
    <mergeCell ref="H241:H243"/>
    <mergeCell ref="I241:I243"/>
    <mergeCell ref="J241:J243"/>
    <mergeCell ref="K241:K243"/>
    <mergeCell ref="L241:L243"/>
    <mergeCell ref="M241:M243"/>
    <mergeCell ref="N241:N243"/>
    <mergeCell ref="D244:F244"/>
    <mergeCell ref="B245:C246"/>
    <mergeCell ref="G245:O245"/>
    <mergeCell ref="A229:O229"/>
    <mergeCell ref="D230:F230"/>
    <mergeCell ref="A231:A237"/>
    <mergeCell ref="G231:O231"/>
    <mergeCell ref="D233:F233"/>
    <mergeCell ref="B234:C237"/>
    <mergeCell ref="G234:O234"/>
    <mergeCell ref="D235:D237"/>
    <mergeCell ref="E235:E237"/>
    <mergeCell ref="F235:F237"/>
    <mergeCell ref="G235:G237"/>
    <mergeCell ref="H235:H237"/>
    <mergeCell ref="I235:I237"/>
    <mergeCell ref="J235:J237"/>
    <mergeCell ref="K235:K237"/>
    <mergeCell ref="L235:L237"/>
    <mergeCell ref="M235:M237"/>
    <mergeCell ref="N235:N237"/>
    <mergeCell ref="D221:F221"/>
    <mergeCell ref="A222:A228"/>
    <mergeCell ref="G222:O222"/>
    <mergeCell ref="B223:B225"/>
    <mergeCell ref="C223:C225"/>
    <mergeCell ref="D223:D225"/>
    <mergeCell ref="E223:E225"/>
    <mergeCell ref="F223:F225"/>
    <mergeCell ref="G223:G225"/>
    <mergeCell ref="H223:H225"/>
    <mergeCell ref="I223:I225"/>
    <mergeCell ref="J223:J225"/>
    <mergeCell ref="K223:K225"/>
    <mergeCell ref="L223:L225"/>
    <mergeCell ref="M223:M225"/>
    <mergeCell ref="N223:N225"/>
    <mergeCell ref="D226:F226"/>
    <mergeCell ref="B227:C228"/>
    <mergeCell ref="G227:O227"/>
    <mergeCell ref="H219:K219"/>
    <mergeCell ref="A220:O220"/>
    <mergeCell ref="E206:E208"/>
    <mergeCell ref="F206:F208"/>
    <mergeCell ref="G206:G208"/>
    <mergeCell ref="H206:H208"/>
    <mergeCell ref="I206:I208"/>
    <mergeCell ref="J206:J208"/>
    <mergeCell ref="K206:K208"/>
    <mergeCell ref="L206:L208"/>
    <mergeCell ref="M206:M208"/>
    <mergeCell ref="A189:O189"/>
    <mergeCell ref="D190:F190"/>
    <mergeCell ref="A191:A195"/>
    <mergeCell ref="G191:O191"/>
    <mergeCell ref="D193:F193"/>
    <mergeCell ref="B194:C195"/>
    <mergeCell ref="G194:O194"/>
    <mergeCell ref="A196:O196"/>
    <mergeCell ref="D197:F197"/>
    <mergeCell ref="G185:O185"/>
    <mergeCell ref="D186:D188"/>
    <mergeCell ref="E186:E188"/>
    <mergeCell ref="F186:F188"/>
    <mergeCell ref="G186:G188"/>
    <mergeCell ref="H186:H188"/>
    <mergeCell ref="I186:I188"/>
    <mergeCell ref="J186:J188"/>
    <mergeCell ref="K186:K188"/>
    <mergeCell ref="L186:L188"/>
    <mergeCell ref="M186:M188"/>
    <mergeCell ref="N186:N188"/>
    <mergeCell ref="A160:G160"/>
    <mergeCell ref="H160:K160"/>
    <mergeCell ref="A161:O161"/>
    <mergeCell ref="D162:F162"/>
    <mergeCell ref="A163:A170"/>
    <mergeCell ref="G163:O163"/>
    <mergeCell ref="B164:B167"/>
    <mergeCell ref="C164:C167"/>
    <mergeCell ref="D164:D167"/>
    <mergeCell ref="E164:E167"/>
    <mergeCell ref="F164:F167"/>
    <mergeCell ref="G164:G167"/>
    <mergeCell ref="H164:H167"/>
    <mergeCell ref="I164:I167"/>
    <mergeCell ref="J164:J167"/>
    <mergeCell ref="K164:K167"/>
    <mergeCell ref="L164:L167"/>
    <mergeCell ref="M164:M167"/>
    <mergeCell ref="N164:N167"/>
    <mergeCell ref="D168:F168"/>
    <mergeCell ref="B169:C170"/>
    <mergeCell ref="G169:O169"/>
    <mergeCell ref="L147:L149"/>
    <mergeCell ref="M147:M149"/>
    <mergeCell ref="N147:N149"/>
    <mergeCell ref="D150:F150"/>
    <mergeCell ref="B151:C152"/>
    <mergeCell ref="G151:O151"/>
    <mergeCell ref="A155:A159"/>
    <mergeCell ref="D157:F157"/>
    <mergeCell ref="B158:C159"/>
    <mergeCell ref="G158:O158"/>
    <mergeCell ref="C147:C149"/>
    <mergeCell ref="D147:D149"/>
    <mergeCell ref="E147:E149"/>
    <mergeCell ref="F147:F149"/>
    <mergeCell ref="G147:G149"/>
    <mergeCell ref="H147:H149"/>
    <mergeCell ref="I147:I149"/>
    <mergeCell ref="J147:J149"/>
    <mergeCell ref="K147:K149"/>
    <mergeCell ref="A128:O128"/>
    <mergeCell ref="A130:A136"/>
    <mergeCell ref="B131:B133"/>
    <mergeCell ref="C131:C133"/>
    <mergeCell ref="D134:F134"/>
    <mergeCell ref="B135:C136"/>
    <mergeCell ref="G135:O135"/>
    <mergeCell ref="A137:O137"/>
    <mergeCell ref="A139:A143"/>
    <mergeCell ref="D141:F141"/>
    <mergeCell ref="B142:C143"/>
    <mergeCell ref="G142:O142"/>
    <mergeCell ref="A119:O119"/>
    <mergeCell ref="D120:F120"/>
    <mergeCell ref="A121:A127"/>
    <mergeCell ref="G121:O121"/>
    <mergeCell ref="B122:B124"/>
    <mergeCell ref="C122:C124"/>
    <mergeCell ref="D122:D124"/>
    <mergeCell ref="E122:E124"/>
    <mergeCell ref="F122:F124"/>
    <mergeCell ref="G122:G124"/>
    <mergeCell ref="H122:H124"/>
    <mergeCell ref="I122:I124"/>
    <mergeCell ref="J122:J124"/>
    <mergeCell ref="K122:K124"/>
    <mergeCell ref="L122:L124"/>
    <mergeCell ref="M122:M124"/>
    <mergeCell ref="N122:N124"/>
    <mergeCell ref="D125:F125"/>
    <mergeCell ref="B126:C127"/>
    <mergeCell ref="G126:O126"/>
    <mergeCell ref="A110:O110"/>
    <mergeCell ref="D111:F111"/>
    <mergeCell ref="A112:A118"/>
    <mergeCell ref="G112:O112"/>
    <mergeCell ref="D114:F114"/>
    <mergeCell ref="B115:C118"/>
    <mergeCell ref="G115:O115"/>
    <mergeCell ref="D116:D118"/>
    <mergeCell ref="E116:E118"/>
    <mergeCell ref="F116:F118"/>
    <mergeCell ref="G116:G118"/>
    <mergeCell ref="H116:H118"/>
    <mergeCell ref="I116:I118"/>
    <mergeCell ref="J116:J118"/>
    <mergeCell ref="K116:K118"/>
    <mergeCell ref="L116:L118"/>
    <mergeCell ref="M116:M118"/>
    <mergeCell ref="N116:N118"/>
    <mergeCell ref="A89:O89"/>
    <mergeCell ref="D90:F90"/>
    <mergeCell ref="A91:A99"/>
    <mergeCell ref="G91:O91"/>
    <mergeCell ref="B92:B96"/>
    <mergeCell ref="C92:C96"/>
    <mergeCell ref="D92:D96"/>
    <mergeCell ref="E92:E96"/>
    <mergeCell ref="F92:F96"/>
    <mergeCell ref="G92:G96"/>
    <mergeCell ref="H92:H96"/>
    <mergeCell ref="I92:I96"/>
    <mergeCell ref="J92:J96"/>
    <mergeCell ref="K92:K96"/>
    <mergeCell ref="L92:L96"/>
    <mergeCell ref="M92:M96"/>
    <mergeCell ref="N92:N96"/>
    <mergeCell ref="D97:F97"/>
    <mergeCell ref="B98:C99"/>
    <mergeCell ref="G98:O98"/>
    <mergeCell ref="A80:O80"/>
    <mergeCell ref="D81:F81"/>
    <mergeCell ref="A82:A88"/>
    <mergeCell ref="G82:O82"/>
    <mergeCell ref="B83:B85"/>
    <mergeCell ref="C83:C85"/>
    <mergeCell ref="D83:D85"/>
    <mergeCell ref="E83:E85"/>
    <mergeCell ref="F83:F85"/>
    <mergeCell ref="G83:G85"/>
    <mergeCell ref="H83:H85"/>
    <mergeCell ref="I83:I85"/>
    <mergeCell ref="J83:J85"/>
    <mergeCell ref="K83:K85"/>
    <mergeCell ref="L83:L85"/>
    <mergeCell ref="M83:M85"/>
    <mergeCell ref="N83:N85"/>
    <mergeCell ref="O83:O85"/>
    <mergeCell ref="D86:F86"/>
    <mergeCell ref="B87:C88"/>
    <mergeCell ref="G87:O87"/>
    <mergeCell ref="A66:A70"/>
    <mergeCell ref="D68:F68"/>
    <mergeCell ref="B69:C70"/>
    <mergeCell ref="G69:O69"/>
    <mergeCell ref="A71:O71"/>
    <mergeCell ref="D72:F72"/>
    <mergeCell ref="A73:A79"/>
    <mergeCell ref="G73:O73"/>
    <mergeCell ref="D75:F75"/>
    <mergeCell ref="B76:C79"/>
    <mergeCell ref="G76:O76"/>
    <mergeCell ref="D77:D79"/>
    <mergeCell ref="E77:E79"/>
    <mergeCell ref="F77:F79"/>
    <mergeCell ref="G77:G79"/>
    <mergeCell ref="H77:H79"/>
    <mergeCell ref="I77:I79"/>
    <mergeCell ref="J77:J79"/>
    <mergeCell ref="K77:K79"/>
    <mergeCell ref="L77:L79"/>
    <mergeCell ref="M77:M79"/>
    <mergeCell ref="N77:N79"/>
    <mergeCell ref="G66:O66"/>
    <mergeCell ref="J33:J35"/>
    <mergeCell ref="K33:K35"/>
    <mergeCell ref="L33:L35"/>
    <mergeCell ref="M33:M35"/>
    <mergeCell ref="N33:N35"/>
    <mergeCell ref="N50:N52"/>
    <mergeCell ref="A53:O53"/>
    <mergeCell ref="D54:F54"/>
    <mergeCell ref="A55:A63"/>
    <mergeCell ref="G55:O55"/>
    <mergeCell ref="B56:B58"/>
    <mergeCell ref="C56:C58"/>
    <mergeCell ref="D56:D58"/>
    <mergeCell ref="E56:E58"/>
    <mergeCell ref="F56:F58"/>
    <mergeCell ref="G56:G58"/>
    <mergeCell ref="H56:H58"/>
    <mergeCell ref="I56:I58"/>
    <mergeCell ref="J56:J58"/>
    <mergeCell ref="K56:K58"/>
    <mergeCell ref="L56:L58"/>
    <mergeCell ref="M56:M58"/>
    <mergeCell ref="N56:N58"/>
    <mergeCell ref="D59:F59"/>
    <mergeCell ref="K17:K19"/>
    <mergeCell ref="L17:L19"/>
    <mergeCell ref="M17:M19"/>
    <mergeCell ref="N17:N19"/>
    <mergeCell ref="A20:O20"/>
    <mergeCell ref="D21:F21"/>
    <mergeCell ref="A22:A26"/>
    <mergeCell ref="G22:O22"/>
    <mergeCell ref="A267:O267"/>
    <mergeCell ref="D248:F248"/>
    <mergeCell ref="B25:C26"/>
    <mergeCell ref="A27:O27"/>
    <mergeCell ref="D28:F28"/>
    <mergeCell ref="A29:A35"/>
    <mergeCell ref="G29:O29"/>
    <mergeCell ref="D31:F31"/>
    <mergeCell ref="B32:C35"/>
    <mergeCell ref="G32:O32"/>
    <mergeCell ref="D33:D35"/>
    <mergeCell ref="E33:E35"/>
    <mergeCell ref="F33:F35"/>
    <mergeCell ref="G33:G35"/>
    <mergeCell ref="H33:H35"/>
    <mergeCell ref="I33:I35"/>
    <mergeCell ref="G252:O252"/>
    <mergeCell ref="A254:O254"/>
    <mergeCell ref="D255:F255"/>
    <mergeCell ref="A256:A260"/>
    <mergeCell ref="G256:O256"/>
    <mergeCell ref="B259:C260"/>
    <mergeCell ref="A261:G261"/>
    <mergeCell ref="H261:K261"/>
    <mergeCell ref="A268:O268"/>
    <mergeCell ref="A266:O266"/>
    <mergeCell ref="A249:A253"/>
    <mergeCell ref="G249:O249"/>
    <mergeCell ref="D251:F251"/>
    <mergeCell ref="A262:O262"/>
    <mergeCell ref="A263:O263"/>
    <mergeCell ref="D258:F258"/>
    <mergeCell ref="G259:O259"/>
    <mergeCell ref="B264:K264"/>
    <mergeCell ref="A265:O265"/>
    <mergeCell ref="B252:C253"/>
    <mergeCell ref="A247:O247"/>
    <mergeCell ref="A198:A202"/>
    <mergeCell ref="G198:O198"/>
    <mergeCell ref="D200:F200"/>
    <mergeCell ref="B201:C202"/>
    <mergeCell ref="G201:O201"/>
    <mergeCell ref="D204:F204"/>
    <mergeCell ref="A205:A211"/>
    <mergeCell ref="G205:O205"/>
    <mergeCell ref="B206:B208"/>
    <mergeCell ref="C206:C208"/>
    <mergeCell ref="D206:D208"/>
    <mergeCell ref="D213:F213"/>
    <mergeCell ref="G214:O214"/>
    <mergeCell ref="D216:F216"/>
    <mergeCell ref="G217:O217"/>
    <mergeCell ref="A212:O212"/>
    <mergeCell ref="N206:N208"/>
    <mergeCell ref="D209:F209"/>
    <mergeCell ref="B210:C211"/>
    <mergeCell ref="G210:O210"/>
    <mergeCell ref="A214:A218"/>
    <mergeCell ref="B217:C218"/>
    <mergeCell ref="A219:G219"/>
    <mergeCell ref="A180:A188"/>
    <mergeCell ref="G180:O180"/>
    <mergeCell ref="D175:F175"/>
    <mergeCell ref="G176:O176"/>
    <mergeCell ref="A173:A177"/>
    <mergeCell ref="G173:O173"/>
    <mergeCell ref="B176:C177"/>
    <mergeCell ref="A178:O178"/>
    <mergeCell ref="D179:F179"/>
    <mergeCell ref="B181:B183"/>
    <mergeCell ref="C181:C183"/>
    <mergeCell ref="D181:D183"/>
    <mergeCell ref="E181:E183"/>
    <mergeCell ref="F181:F183"/>
    <mergeCell ref="G181:G183"/>
    <mergeCell ref="H181:H183"/>
    <mergeCell ref="I181:I183"/>
    <mergeCell ref="J181:J183"/>
    <mergeCell ref="K181:K183"/>
    <mergeCell ref="L181:L183"/>
    <mergeCell ref="M181:M183"/>
    <mergeCell ref="N181:N183"/>
    <mergeCell ref="D184:F184"/>
    <mergeCell ref="B185:C188"/>
    <mergeCell ref="D172:F172"/>
    <mergeCell ref="D129:F129"/>
    <mergeCell ref="G130:O130"/>
    <mergeCell ref="D131:D133"/>
    <mergeCell ref="E131:E133"/>
    <mergeCell ref="F131:F133"/>
    <mergeCell ref="G131:G133"/>
    <mergeCell ref="H131:H133"/>
    <mergeCell ref="I131:I133"/>
    <mergeCell ref="J131:J133"/>
    <mergeCell ref="K131:K133"/>
    <mergeCell ref="L131:L133"/>
    <mergeCell ref="M131:M133"/>
    <mergeCell ref="N131:N133"/>
    <mergeCell ref="A153:O153"/>
    <mergeCell ref="D154:F154"/>
    <mergeCell ref="D138:F138"/>
    <mergeCell ref="G139:O139"/>
    <mergeCell ref="G155:O155"/>
    <mergeCell ref="A144:O144"/>
    <mergeCell ref="D145:F145"/>
    <mergeCell ref="A146:A152"/>
    <mergeCell ref="G146:O146"/>
    <mergeCell ref="B147:B149"/>
    <mergeCell ref="A100:G100"/>
    <mergeCell ref="H100:K100"/>
    <mergeCell ref="A101:O101"/>
    <mergeCell ref="D102:F102"/>
    <mergeCell ref="A103:A109"/>
    <mergeCell ref="G103:O103"/>
    <mergeCell ref="B104:B106"/>
    <mergeCell ref="C104:C106"/>
    <mergeCell ref="D104:D106"/>
    <mergeCell ref="E104:E106"/>
    <mergeCell ref="F104:F106"/>
    <mergeCell ref="G104:G106"/>
    <mergeCell ref="H104:H106"/>
    <mergeCell ref="I104:I106"/>
    <mergeCell ref="J104:J106"/>
    <mergeCell ref="K104:K106"/>
    <mergeCell ref="L104:L106"/>
    <mergeCell ref="M104:M106"/>
    <mergeCell ref="N104:N106"/>
    <mergeCell ref="D107:F107"/>
    <mergeCell ref="B108:C109"/>
    <mergeCell ref="G108:O108"/>
    <mergeCell ref="D65:F65"/>
    <mergeCell ref="G61:G63"/>
    <mergeCell ref="H61:H63"/>
    <mergeCell ref="I61:I63"/>
    <mergeCell ref="J61:J63"/>
    <mergeCell ref="K61:K63"/>
    <mergeCell ref="L61:L63"/>
    <mergeCell ref="M61:M63"/>
    <mergeCell ref="N61:N63"/>
    <mergeCell ref="A64:O64"/>
    <mergeCell ref="B60:C63"/>
    <mergeCell ref="G60:O60"/>
    <mergeCell ref="D61:D63"/>
    <mergeCell ref="E61:E63"/>
    <mergeCell ref="F61:F63"/>
    <mergeCell ref="G39:O39"/>
    <mergeCell ref="A39:A43"/>
    <mergeCell ref="D41:F41"/>
    <mergeCell ref="B42:C43"/>
    <mergeCell ref="G42:O42"/>
    <mergeCell ref="A44:O44"/>
    <mergeCell ref="D45:F45"/>
    <mergeCell ref="A36:G36"/>
    <mergeCell ref="H36:K36"/>
    <mergeCell ref="D38:F38"/>
    <mergeCell ref="A37:O37"/>
    <mergeCell ref="D24:F24"/>
    <mergeCell ref="G25:O25"/>
    <mergeCell ref="D15:F15"/>
    <mergeCell ref="G16:O16"/>
    <mergeCell ref="H6:H8"/>
    <mergeCell ref="I6:I8"/>
    <mergeCell ref="J6:J8"/>
    <mergeCell ref="K6:K8"/>
    <mergeCell ref="L6:L8"/>
    <mergeCell ref="M6:M8"/>
    <mergeCell ref="N6:N8"/>
    <mergeCell ref="D9:F9"/>
    <mergeCell ref="G10:O10"/>
    <mergeCell ref="A12:O12"/>
    <mergeCell ref="A13:A19"/>
    <mergeCell ref="G13:O13"/>
    <mergeCell ref="B16:C19"/>
    <mergeCell ref="D17:D19"/>
    <mergeCell ref="E17:E19"/>
    <mergeCell ref="F17:F19"/>
    <mergeCell ref="G17:G19"/>
    <mergeCell ref="H17:H19"/>
    <mergeCell ref="I17:I19"/>
    <mergeCell ref="J17:J19"/>
    <mergeCell ref="A46:A52"/>
    <mergeCell ref="G46:O46"/>
    <mergeCell ref="D48:F48"/>
    <mergeCell ref="B49:C52"/>
    <mergeCell ref="G49:O49"/>
    <mergeCell ref="D50:D52"/>
    <mergeCell ref="E50:E52"/>
    <mergeCell ref="F50:F52"/>
    <mergeCell ref="G50:G52"/>
    <mergeCell ref="H50:H52"/>
    <mergeCell ref="I50:I52"/>
    <mergeCell ref="J50:J52"/>
    <mergeCell ref="K50:K52"/>
    <mergeCell ref="L50:L52"/>
    <mergeCell ref="M50:M52"/>
    <mergeCell ref="A1:O1"/>
    <mergeCell ref="A2:O2"/>
    <mergeCell ref="A3:G3"/>
    <mergeCell ref="H3:O3"/>
    <mergeCell ref="D4:F4"/>
    <mergeCell ref="G5:O5"/>
    <mergeCell ref="B6:B8"/>
    <mergeCell ref="C6:C8"/>
    <mergeCell ref="D6:D8"/>
    <mergeCell ref="E6:E8"/>
    <mergeCell ref="F6:F8"/>
    <mergeCell ref="G6:G8"/>
    <mergeCell ref="A5:A11"/>
    <mergeCell ref="B10:C11"/>
  </mergeCells>
  <pageMargins left="0.511811024" right="0.511811024" top="0.78740157499999996" bottom="0.78740157499999996" header="0.31496062000000002" footer="0.31496062000000002"/>
  <pageSetup paperSize="9" scale="53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6"/>
  <sheetViews>
    <sheetView tabSelected="1" topLeftCell="C234" workbookViewId="0">
      <selection activeCell="G185" sqref="G185:G188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54" customWidth="1"/>
    <col min="5" max="5" width="20.5703125" style="75" customWidth="1"/>
    <col min="6" max="6" width="17.85546875" customWidth="1"/>
    <col min="7" max="7" width="17.140625" style="136" customWidth="1"/>
    <col min="8" max="8" width="18" style="56" customWidth="1"/>
  </cols>
  <sheetData>
    <row r="1" spans="1:8" ht="15" customHeight="1" x14ac:dyDescent="0.25">
      <c r="A1" s="464" t="s">
        <v>52</v>
      </c>
      <c r="B1" s="465"/>
      <c r="C1" s="465"/>
      <c r="D1" s="465"/>
      <c r="E1" s="465"/>
      <c r="F1" s="465"/>
      <c r="G1" s="465"/>
      <c r="H1" s="466"/>
    </row>
    <row r="2" spans="1:8" ht="15" customHeight="1" x14ac:dyDescent="0.25">
      <c r="A2" s="467"/>
      <c r="B2" s="468"/>
      <c r="C2" s="468"/>
      <c r="D2" s="468"/>
      <c r="E2" s="468"/>
      <c r="F2" s="468"/>
      <c r="G2" s="468"/>
      <c r="H2" s="469"/>
    </row>
    <row r="3" spans="1:8" ht="15" customHeight="1" x14ac:dyDescent="0.25">
      <c r="A3" s="467"/>
      <c r="B3" s="468"/>
      <c r="C3" s="468"/>
      <c r="D3" s="468"/>
      <c r="E3" s="468"/>
      <c r="F3" s="468"/>
      <c r="G3" s="468"/>
      <c r="H3" s="469"/>
    </row>
    <row r="4" spans="1:8" ht="15" customHeight="1" x14ac:dyDescent="0.25">
      <c r="A4" s="467"/>
      <c r="B4" s="468"/>
      <c r="C4" s="468"/>
      <c r="D4" s="468"/>
      <c r="E4" s="468"/>
      <c r="F4" s="468"/>
      <c r="G4" s="468"/>
      <c r="H4" s="469"/>
    </row>
    <row r="5" spans="1:8" ht="37.5" customHeight="1" thickBot="1" x14ac:dyDescent="0.3">
      <c r="A5" s="470"/>
      <c r="B5" s="471"/>
      <c r="C5" s="471"/>
      <c r="D5" s="471"/>
      <c r="E5" s="471"/>
      <c r="F5" s="471"/>
      <c r="G5" s="471"/>
      <c r="H5" s="472"/>
    </row>
    <row r="6" spans="1:8" ht="15" customHeight="1" x14ac:dyDescent="0.25">
      <c r="A6" s="473" t="s">
        <v>358</v>
      </c>
      <c r="B6" s="473"/>
      <c r="C6" s="473"/>
      <c r="D6" s="473"/>
      <c r="E6" s="473"/>
      <c r="F6" s="473"/>
      <c r="G6" s="473"/>
      <c r="H6" s="473"/>
    </row>
    <row r="7" spans="1:8" ht="15" customHeight="1" x14ac:dyDescent="0.25">
      <c r="A7" s="474"/>
      <c r="B7" s="474"/>
      <c r="C7" s="474"/>
      <c r="D7" s="474"/>
      <c r="E7" s="474"/>
      <c r="F7" s="474"/>
      <c r="G7" s="474"/>
      <c r="H7" s="474"/>
    </row>
    <row r="8" spans="1:8" ht="15" customHeight="1" thickBot="1" x14ac:dyDescent="0.3">
      <c r="A8" s="35"/>
      <c r="B8" s="35"/>
      <c r="C8" s="35"/>
      <c r="D8" s="42"/>
      <c r="E8" s="64"/>
      <c r="F8" s="35"/>
      <c r="G8" s="129"/>
      <c r="H8" s="57"/>
    </row>
    <row r="9" spans="1:8" ht="15" customHeight="1" x14ac:dyDescent="0.25">
      <c r="A9" s="106" t="s">
        <v>46</v>
      </c>
      <c r="B9" s="36"/>
      <c r="C9" s="36"/>
      <c r="D9" s="43"/>
      <c r="E9" s="65"/>
      <c r="F9" s="33"/>
      <c r="G9" s="130"/>
      <c r="H9" s="58"/>
    </row>
    <row r="10" spans="1:8" ht="15" customHeight="1" x14ac:dyDescent="0.25">
      <c r="A10" s="107" t="s">
        <v>32</v>
      </c>
      <c r="B10" s="34"/>
      <c r="C10" s="34"/>
      <c r="D10" s="42"/>
      <c r="E10" s="64"/>
      <c r="F10" s="35"/>
      <c r="G10" s="129"/>
      <c r="H10" s="59"/>
    </row>
    <row r="11" spans="1:8" ht="13.5" customHeight="1" x14ac:dyDescent="0.25">
      <c r="A11" s="107" t="s">
        <v>47</v>
      </c>
      <c r="B11" s="34"/>
      <c r="C11" s="34"/>
      <c r="D11" s="42"/>
      <c r="E11" s="64"/>
      <c r="F11" s="35"/>
      <c r="G11" s="129"/>
      <c r="H11" s="60"/>
    </row>
    <row r="12" spans="1:8" x14ac:dyDescent="0.25">
      <c r="A12" s="107" t="s">
        <v>48</v>
      </c>
      <c r="B12" s="34"/>
      <c r="C12" s="34"/>
      <c r="D12" s="42"/>
      <c r="E12" s="64"/>
      <c r="F12" s="35"/>
      <c r="G12" s="129"/>
      <c r="H12" s="60"/>
    </row>
    <row r="13" spans="1:8" ht="16.5" thickBot="1" x14ac:dyDescent="0.3">
      <c r="A13" s="108" t="s">
        <v>35</v>
      </c>
      <c r="B13" s="37"/>
      <c r="C13" s="37"/>
      <c r="D13" s="44"/>
      <c r="E13" s="66"/>
      <c r="F13" s="38"/>
      <c r="G13" s="131"/>
      <c r="H13" s="61"/>
    </row>
    <row r="14" spans="1:8" ht="24" customHeight="1" thickBot="1" x14ac:dyDescent="0.3">
      <c r="A14" s="420" t="s">
        <v>49</v>
      </c>
      <c r="B14" s="421"/>
      <c r="C14" s="421"/>
      <c r="D14" s="421"/>
      <c r="E14" s="421"/>
      <c r="F14" s="421"/>
      <c r="G14" s="421"/>
      <c r="H14" s="421"/>
    </row>
    <row r="15" spans="1:8" ht="15" customHeight="1" x14ac:dyDescent="0.25">
      <c r="A15" s="422" t="s">
        <v>22</v>
      </c>
      <c r="B15" s="424" t="s">
        <v>9</v>
      </c>
      <c r="C15" s="426" t="s">
        <v>23</v>
      </c>
      <c r="D15" s="428" t="s">
        <v>11</v>
      </c>
      <c r="E15" s="430" t="s">
        <v>87</v>
      </c>
      <c r="F15" s="432" t="s">
        <v>13</v>
      </c>
      <c r="G15" s="434" t="s">
        <v>24</v>
      </c>
      <c r="H15" s="436" t="s">
        <v>26</v>
      </c>
    </row>
    <row r="16" spans="1:8" ht="45.75" customHeight="1" x14ac:dyDescent="0.25">
      <c r="A16" s="423"/>
      <c r="B16" s="425"/>
      <c r="C16" s="427"/>
      <c r="D16" s="429"/>
      <c r="E16" s="431"/>
      <c r="F16" s="433"/>
      <c r="G16" s="435"/>
      <c r="H16" s="437"/>
    </row>
    <row r="17" spans="1:8" x14ac:dyDescent="0.25">
      <c r="A17" s="444" t="s">
        <v>105</v>
      </c>
      <c r="B17" s="39" t="s">
        <v>160</v>
      </c>
      <c r="C17" s="39" t="s">
        <v>54</v>
      </c>
      <c r="D17" s="46">
        <v>1466.8</v>
      </c>
      <c r="E17" s="12">
        <v>44291</v>
      </c>
      <c r="F17" s="25" t="s">
        <v>39</v>
      </c>
      <c r="G17" s="445">
        <v>0.33689999999999998</v>
      </c>
      <c r="H17" s="447">
        <v>0.36980000000000002</v>
      </c>
    </row>
    <row r="18" spans="1:8" x14ac:dyDescent="0.25">
      <c r="A18" s="444"/>
      <c r="B18" s="39" t="s">
        <v>102</v>
      </c>
      <c r="C18" s="39" t="s">
        <v>54</v>
      </c>
      <c r="D18" s="46">
        <v>1196</v>
      </c>
      <c r="E18" s="12">
        <v>44291</v>
      </c>
      <c r="F18" s="25" t="s">
        <v>39</v>
      </c>
      <c r="G18" s="445"/>
      <c r="H18" s="447"/>
    </row>
    <row r="19" spans="1:8" x14ac:dyDescent="0.25">
      <c r="A19" s="444"/>
      <c r="B19" s="39" t="s">
        <v>200</v>
      </c>
      <c r="C19" s="39" t="s">
        <v>54</v>
      </c>
      <c r="D19" s="46">
        <v>544</v>
      </c>
      <c r="E19" s="12">
        <v>44291</v>
      </c>
      <c r="F19" s="25" t="s">
        <v>39</v>
      </c>
      <c r="G19" s="445"/>
      <c r="H19" s="447"/>
    </row>
    <row r="20" spans="1:8" x14ac:dyDescent="0.25">
      <c r="A20" s="444"/>
      <c r="B20" s="39" t="s">
        <v>201</v>
      </c>
      <c r="C20" s="39" t="s">
        <v>54</v>
      </c>
      <c r="D20" s="46">
        <v>378</v>
      </c>
      <c r="E20" s="12">
        <v>44291</v>
      </c>
      <c r="F20" s="25" t="s">
        <v>39</v>
      </c>
      <c r="G20" s="445"/>
      <c r="H20" s="447"/>
    </row>
    <row r="21" spans="1:8" x14ac:dyDescent="0.25">
      <c r="A21" s="444"/>
      <c r="B21" s="39" t="s">
        <v>40</v>
      </c>
      <c r="C21" s="39" t="s">
        <v>54</v>
      </c>
      <c r="D21" s="46">
        <v>1171</v>
      </c>
      <c r="E21" s="12">
        <v>44291</v>
      </c>
      <c r="F21" s="25" t="s">
        <v>39</v>
      </c>
      <c r="G21" s="445"/>
      <c r="H21" s="447"/>
    </row>
    <row r="22" spans="1:8" x14ac:dyDescent="0.25">
      <c r="A22" s="444"/>
      <c r="B22" s="39" t="s">
        <v>130</v>
      </c>
      <c r="C22" s="39" t="s">
        <v>54</v>
      </c>
      <c r="D22" s="46">
        <v>1334</v>
      </c>
      <c r="E22" s="12">
        <v>44291</v>
      </c>
      <c r="F22" s="25" t="s">
        <v>39</v>
      </c>
      <c r="G22" s="445"/>
      <c r="H22" s="447"/>
    </row>
    <row r="23" spans="1:8" x14ac:dyDescent="0.25">
      <c r="A23" s="444"/>
      <c r="B23" s="39" t="s">
        <v>69</v>
      </c>
      <c r="C23" s="39" t="s">
        <v>54</v>
      </c>
      <c r="D23" s="46">
        <v>1268.5</v>
      </c>
      <c r="E23" s="12">
        <v>44291</v>
      </c>
      <c r="F23" s="25" t="s">
        <v>39</v>
      </c>
      <c r="G23" s="445"/>
      <c r="H23" s="447"/>
    </row>
    <row r="24" spans="1:8" x14ac:dyDescent="0.25">
      <c r="A24" s="444"/>
      <c r="B24" s="39" t="s">
        <v>70</v>
      </c>
      <c r="C24" s="39" t="s">
        <v>54</v>
      </c>
      <c r="D24" s="46">
        <v>1296</v>
      </c>
      <c r="E24" s="12">
        <v>44291</v>
      </c>
      <c r="F24" s="25" t="s">
        <v>39</v>
      </c>
      <c r="G24" s="445"/>
      <c r="H24" s="447"/>
    </row>
    <row r="25" spans="1:8" x14ac:dyDescent="0.25">
      <c r="A25" s="444"/>
      <c r="B25" s="39" t="s">
        <v>152</v>
      </c>
      <c r="C25" s="39" t="s">
        <v>54</v>
      </c>
      <c r="D25" s="46">
        <v>1284</v>
      </c>
      <c r="E25" s="12">
        <v>44291</v>
      </c>
      <c r="F25" s="25" t="s">
        <v>39</v>
      </c>
      <c r="G25" s="445"/>
      <c r="H25" s="447"/>
    </row>
    <row r="26" spans="1:8" x14ac:dyDescent="0.25">
      <c r="A26" s="444"/>
      <c r="B26" s="39" t="s">
        <v>96</v>
      </c>
      <c r="C26" s="39" t="s">
        <v>54</v>
      </c>
      <c r="D26" s="46">
        <v>2061.8000000000002</v>
      </c>
      <c r="E26" s="12">
        <v>44291</v>
      </c>
      <c r="F26" s="25" t="s">
        <v>39</v>
      </c>
      <c r="G26" s="445"/>
      <c r="H26" s="447"/>
    </row>
    <row r="27" spans="1:8" x14ac:dyDescent="0.25">
      <c r="A27" s="444"/>
      <c r="B27" s="39" t="s">
        <v>101</v>
      </c>
      <c r="C27" s="39" t="s">
        <v>54</v>
      </c>
      <c r="D27" s="46">
        <v>1232</v>
      </c>
      <c r="E27" s="12">
        <v>44291</v>
      </c>
      <c r="F27" s="25" t="s">
        <v>39</v>
      </c>
      <c r="G27" s="445"/>
      <c r="H27" s="447"/>
    </row>
    <row r="28" spans="1:8" x14ac:dyDescent="0.25">
      <c r="A28" s="444"/>
      <c r="B28" s="39" t="s">
        <v>97</v>
      </c>
      <c r="C28" s="39" t="s">
        <v>54</v>
      </c>
      <c r="D28" s="46">
        <v>1245</v>
      </c>
      <c r="E28" s="12">
        <v>44291</v>
      </c>
      <c r="F28" s="25" t="s">
        <v>39</v>
      </c>
      <c r="G28" s="445"/>
      <c r="H28" s="447"/>
    </row>
    <row r="29" spans="1:8" x14ac:dyDescent="0.25">
      <c r="A29" s="444"/>
      <c r="B29" s="39" t="s">
        <v>41</v>
      </c>
      <c r="C29" s="39" t="s">
        <v>54</v>
      </c>
      <c r="D29" s="46">
        <v>1245</v>
      </c>
      <c r="E29" s="12">
        <v>44291</v>
      </c>
      <c r="F29" s="25" t="s">
        <v>39</v>
      </c>
      <c r="G29" s="445"/>
      <c r="H29" s="447"/>
    </row>
    <row r="30" spans="1:8" x14ac:dyDescent="0.25">
      <c r="A30" s="444"/>
      <c r="B30" s="39" t="s">
        <v>58</v>
      </c>
      <c r="C30" s="39" t="s">
        <v>54</v>
      </c>
      <c r="D30" s="46">
        <v>4145</v>
      </c>
      <c r="E30" s="12">
        <v>44291</v>
      </c>
      <c r="F30" s="25" t="s">
        <v>39</v>
      </c>
      <c r="G30" s="445"/>
      <c r="H30" s="447"/>
    </row>
    <row r="31" spans="1:8" x14ac:dyDescent="0.25">
      <c r="A31" s="444"/>
      <c r="B31" s="39" t="s">
        <v>42</v>
      </c>
      <c r="C31" s="39" t="s">
        <v>54</v>
      </c>
      <c r="D31" s="46">
        <v>1004</v>
      </c>
      <c r="E31" s="12">
        <v>44291</v>
      </c>
      <c r="F31" s="25" t="s">
        <v>39</v>
      </c>
      <c r="G31" s="445"/>
      <c r="H31" s="447"/>
    </row>
    <row r="32" spans="1:8" x14ac:dyDescent="0.25">
      <c r="A32" s="444"/>
      <c r="B32" s="39" t="s">
        <v>50</v>
      </c>
      <c r="C32" s="39" t="s">
        <v>54</v>
      </c>
      <c r="D32" s="46">
        <v>1399</v>
      </c>
      <c r="E32" s="12">
        <v>44291</v>
      </c>
      <c r="F32" s="25" t="s">
        <v>39</v>
      </c>
      <c r="G32" s="445"/>
      <c r="H32" s="447"/>
    </row>
    <row r="33" spans="1:8" x14ac:dyDescent="0.25">
      <c r="A33" s="444"/>
      <c r="B33" s="39" t="s">
        <v>98</v>
      </c>
      <c r="C33" s="39" t="s">
        <v>54</v>
      </c>
      <c r="D33" s="46">
        <v>1642</v>
      </c>
      <c r="E33" s="12">
        <v>44291</v>
      </c>
      <c r="F33" s="25" t="s">
        <v>39</v>
      </c>
      <c r="G33" s="445"/>
      <c r="H33" s="447"/>
    </row>
    <row r="34" spans="1:8" x14ac:dyDescent="0.25">
      <c r="A34" s="444"/>
      <c r="B34" s="39" t="s">
        <v>65</v>
      </c>
      <c r="C34" s="39" t="s">
        <v>54</v>
      </c>
      <c r="D34" s="46">
        <v>2007</v>
      </c>
      <c r="E34" s="12">
        <v>44291</v>
      </c>
      <c r="F34" s="25" t="s">
        <v>39</v>
      </c>
      <c r="G34" s="445"/>
      <c r="H34" s="447"/>
    </row>
    <row r="35" spans="1:8" x14ac:dyDescent="0.25">
      <c r="A35" s="444"/>
      <c r="B35" s="39" t="s">
        <v>202</v>
      </c>
      <c r="C35" s="39" t="s">
        <v>54</v>
      </c>
      <c r="D35" s="46">
        <v>624</v>
      </c>
      <c r="E35" s="12">
        <v>44291</v>
      </c>
      <c r="F35" s="25" t="s">
        <v>39</v>
      </c>
      <c r="G35" s="445"/>
      <c r="H35" s="447"/>
    </row>
    <row r="36" spans="1:8" x14ac:dyDescent="0.25">
      <c r="A36" s="444"/>
      <c r="B36" s="5" t="s">
        <v>72</v>
      </c>
      <c r="C36" s="39" t="s">
        <v>54</v>
      </c>
      <c r="D36" s="46">
        <v>1626</v>
      </c>
      <c r="E36" s="12">
        <v>44291</v>
      </c>
      <c r="F36" s="25" t="s">
        <v>39</v>
      </c>
      <c r="G36" s="445"/>
      <c r="H36" s="447"/>
    </row>
    <row r="37" spans="1:8" x14ac:dyDescent="0.25">
      <c r="A37" s="444"/>
      <c r="B37" s="39" t="s">
        <v>104</v>
      </c>
      <c r="C37" s="233" t="s">
        <v>149</v>
      </c>
      <c r="D37" s="46">
        <v>3787.87</v>
      </c>
      <c r="E37" s="12">
        <v>44291</v>
      </c>
      <c r="F37" s="25" t="s">
        <v>39</v>
      </c>
      <c r="G37" s="445"/>
      <c r="H37" s="447"/>
    </row>
    <row r="38" spans="1:8" x14ac:dyDescent="0.25">
      <c r="A38" s="444"/>
      <c r="B38" s="5" t="s">
        <v>43</v>
      </c>
      <c r="C38" s="39" t="s">
        <v>54</v>
      </c>
      <c r="D38" s="46">
        <v>1244</v>
      </c>
      <c r="E38" s="41">
        <v>44291</v>
      </c>
      <c r="F38" s="39" t="s">
        <v>39</v>
      </c>
      <c r="G38" s="445"/>
      <c r="H38" s="447"/>
    </row>
    <row r="39" spans="1:8" x14ac:dyDescent="0.25">
      <c r="A39" s="444"/>
      <c r="B39" s="39" t="s">
        <v>100</v>
      </c>
      <c r="C39" s="39" t="s">
        <v>71</v>
      </c>
      <c r="D39" s="46">
        <v>3326.57</v>
      </c>
      <c r="E39" s="41">
        <v>44291</v>
      </c>
      <c r="F39" s="39" t="s">
        <v>44</v>
      </c>
      <c r="G39" s="445"/>
      <c r="H39" s="447"/>
    </row>
    <row r="40" spans="1:8" x14ac:dyDescent="0.25">
      <c r="A40" s="444"/>
      <c r="B40" s="39" t="s">
        <v>100</v>
      </c>
      <c r="C40" s="39" t="s">
        <v>140</v>
      </c>
      <c r="D40" s="46">
        <v>812.93</v>
      </c>
      <c r="E40" s="41">
        <v>44291</v>
      </c>
      <c r="F40" s="39" t="s">
        <v>44</v>
      </c>
      <c r="G40" s="445"/>
      <c r="H40" s="447"/>
    </row>
    <row r="41" spans="1:8" x14ac:dyDescent="0.25">
      <c r="A41" s="444"/>
      <c r="B41" s="39" t="s">
        <v>100</v>
      </c>
      <c r="C41" s="39" t="s">
        <v>359</v>
      </c>
      <c r="D41" s="46">
        <v>326.55</v>
      </c>
      <c r="E41" s="41">
        <v>44291</v>
      </c>
      <c r="F41" s="39" t="s">
        <v>44</v>
      </c>
      <c r="G41" s="445"/>
      <c r="H41" s="447"/>
    </row>
    <row r="42" spans="1:8" x14ac:dyDescent="0.25">
      <c r="A42" s="444"/>
      <c r="B42" s="120" t="s">
        <v>100</v>
      </c>
      <c r="C42" s="120" t="s">
        <v>141</v>
      </c>
      <c r="D42" s="121">
        <v>463.69</v>
      </c>
      <c r="E42" s="122">
        <v>44291</v>
      </c>
      <c r="F42" s="120" t="s">
        <v>44</v>
      </c>
      <c r="G42" s="445"/>
      <c r="H42" s="447"/>
    </row>
    <row r="43" spans="1:8" x14ac:dyDescent="0.25">
      <c r="A43" s="444"/>
      <c r="B43" s="120" t="s">
        <v>100</v>
      </c>
      <c r="C43" s="120" t="s">
        <v>117</v>
      </c>
      <c r="D43" s="121">
        <v>15630.98</v>
      </c>
      <c r="E43" s="122">
        <v>44291</v>
      </c>
      <c r="F43" s="120" t="s">
        <v>44</v>
      </c>
      <c r="G43" s="445"/>
      <c r="H43" s="447"/>
    </row>
    <row r="44" spans="1:8" x14ac:dyDescent="0.25">
      <c r="A44" s="444"/>
      <c r="B44" s="120" t="s">
        <v>209</v>
      </c>
      <c r="C44" s="120" t="s">
        <v>66</v>
      </c>
      <c r="D44" s="121">
        <v>320</v>
      </c>
      <c r="E44" s="122">
        <v>44294</v>
      </c>
      <c r="F44" s="120" t="s">
        <v>39</v>
      </c>
      <c r="G44" s="445"/>
      <c r="H44" s="447"/>
    </row>
    <row r="45" spans="1:8" x14ac:dyDescent="0.25">
      <c r="A45" s="444"/>
      <c r="B45" s="120" t="s">
        <v>210</v>
      </c>
      <c r="C45" s="120" t="s">
        <v>66</v>
      </c>
      <c r="D45" s="121">
        <v>320</v>
      </c>
      <c r="E45" s="122">
        <v>44294</v>
      </c>
      <c r="F45" s="120" t="s">
        <v>39</v>
      </c>
      <c r="G45" s="445"/>
      <c r="H45" s="447"/>
    </row>
    <row r="46" spans="1:8" x14ac:dyDescent="0.25">
      <c r="A46" s="444"/>
      <c r="B46" s="120" t="s">
        <v>211</v>
      </c>
      <c r="C46" s="120" t="s">
        <v>66</v>
      </c>
      <c r="D46" s="121">
        <v>600</v>
      </c>
      <c r="E46" s="122">
        <v>44294</v>
      </c>
      <c r="F46" s="120" t="s">
        <v>39</v>
      </c>
      <c r="G46" s="445"/>
      <c r="H46" s="447"/>
    </row>
    <row r="47" spans="1:8" x14ac:dyDescent="0.25">
      <c r="A47" s="444"/>
      <c r="B47" s="120" t="s">
        <v>123</v>
      </c>
      <c r="C47" s="120" t="s">
        <v>124</v>
      </c>
      <c r="D47" s="121">
        <v>171.85</v>
      </c>
      <c r="E47" s="122">
        <v>44298</v>
      </c>
      <c r="F47" s="120" t="s">
        <v>44</v>
      </c>
      <c r="G47" s="445"/>
      <c r="H47" s="447"/>
    </row>
    <row r="48" spans="1:8" x14ac:dyDescent="0.25">
      <c r="A48" s="444"/>
      <c r="B48" s="120" t="s">
        <v>355</v>
      </c>
      <c r="C48" s="120" t="s">
        <v>54</v>
      </c>
      <c r="D48" s="121">
        <v>679</v>
      </c>
      <c r="E48" s="122">
        <v>44301</v>
      </c>
      <c r="F48" s="120" t="s">
        <v>39</v>
      </c>
      <c r="G48" s="445"/>
      <c r="H48" s="447"/>
    </row>
    <row r="49" spans="1:8" x14ac:dyDescent="0.25">
      <c r="A49" s="444"/>
      <c r="B49" s="120" t="s">
        <v>394</v>
      </c>
      <c r="C49" s="120" t="s">
        <v>395</v>
      </c>
      <c r="D49" s="121">
        <v>1558.75</v>
      </c>
      <c r="E49" s="122">
        <v>44305</v>
      </c>
      <c r="F49" s="120" t="s">
        <v>39</v>
      </c>
      <c r="G49" s="445"/>
      <c r="H49" s="447"/>
    </row>
    <row r="50" spans="1:8" x14ac:dyDescent="0.25">
      <c r="A50" s="444"/>
      <c r="B50" s="120" t="s">
        <v>396</v>
      </c>
      <c r="C50" s="120" t="s">
        <v>395</v>
      </c>
      <c r="D50" s="121">
        <v>962.75</v>
      </c>
      <c r="E50" s="122">
        <v>44305</v>
      </c>
      <c r="F50" s="120" t="s">
        <v>39</v>
      </c>
      <c r="G50" s="445"/>
      <c r="H50" s="447"/>
    </row>
    <row r="51" spans="1:8" x14ac:dyDescent="0.25">
      <c r="A51" s="444"/>
      <c r="B51" s="120" t="s">
        <v>41</v>
      </c>
      <c r="C51" s="120" t="s">
        <v>129</v>
      </c>
      <c r="D51" s="121">
        <v>1758.89</v>
      </c>
      <c r="E51" s="122">
        <v>44315</v>
      </c>
      <c r="F51" s="120" t="s">
        <v>39</v>
      </c>
      <c r="G51" s="445"/>
      <c r="H51" s="447"/>
    </row>
    <row r="52" spans="1:8" x14ac:dyDescent="0.25">
      <c r="A52" s="444"/>
      <c r="B52" s="120" t="s">
        <v>42</v>
      </c>
      <c r="C52" s="120" t="s">
        <v>326</v>
      </c>
      <c r="D52" s="121">
        <v>6053.53</v>
      </c>
      <c r="E52" s="122">
        <v>44315</v>
      </c>
      <c r="F52" s="120" t="s">
        <v>39</v>
      </c>
      <c r="G52" s="445"/>
      <c r="H52" s="447"/>
    </row>
    <row r="53" spans="1:8" x14ac:dyDescent="0.25">
      <c r="A53" s="444"/>
      <c r="B53" s="120" t="s">
        <v>139</v>
      </c>
      <c r="C53" s="120" t="s">
        <v>360</v>
      </c>
      <c r="D53" s="121">
        <v>1636.53</v>
      </c>
      <c r="E53" s="122">
        <v>44315</v>
      </c>
      <c r="F53" s="120" t="s">
        <v>44</v>
      </c>
      <c r="G53" s="445"/>
      <c r="H53" s="447"/>
    </row>
    <row r="54" spans="1:8" x14ac:dyDescent="0.25">
      <c r="A54" s="444"/>
      <c r="B54" s="120" t="s">
        <v>139</v>
      </c>
      <c r="C54" s="120" t="s">
        <v>361</v>
      </c>
      <c r="D54" s="121">
        <v>974.63</v>
      </c>
      <c r="E54" s="122">
        <v>44315</v>
      </c>
      <c r="F54" s="120" t="s">
        <v>44</v>
      </c>
      <c r="G54" s="445"/>
      <c r="H54" s="447"/>
    </row>
    <row r="55" spans="1:8" x14ac:dyDescent="0.25">
      <c r="A55" s="444"/>
      <c r="B55" s="120" t="s">
        <v>70</v>
      </c>
      <c r="C55" s="120" t="s">
        <v>326</v>
      </c>
      <c r="D55" s="121">
        <v>5532.14</v>
      </c>
      <c r="E55" s="122">
        <v>44316</v>
      </c>
      <c r="F55" s="120" t="s">
        <v>44</v>
      </c>
      <c r="G55" s="445"/>
      <c r="H55" s="447"/>
    </row>
    <row r="56" spans="1:8" x14ac:dyDescent="0.25">
      <c r="A56" s="444"/>
      <c r="B56" s="120"/>
      <c r="C56" s="120"/>
      <c r="D56" s="121"/>
      <c r="E56" s="122"/>
      <c r="F56" s="120"/>
      <c r="G56" s="445"/>
      <c r="H56" s="447"/>
    </row>
    <row r="57" spans="1:8" x14ac:dyDescent="0.25">
      <c r="A57" s="444"/>
      <c r="B57" s="120"/>
      <c r="C57" s="120"/>
      <c r="D57" s="121"/>
      <c r="E57" s="122"/>
      <c r="F57" s="120"/>
      <c r="G57" s="445"/>
      <c r="H57" s="447"/>
    </row>
    <row r="58" spans="1:8" x14ac:dyDescent="0.25">
      <c r="A58" s="444"/>
      <c r="B58" s="120"/>
      <c r="C58" s="120"/>
      <c r="D58" s="121"/>
      <c r="E58" s="122"/>
      <c r="F58" s="39"/>
      <c r="G58" s="446"/>
      <c r="H58" s="448"/>
    </row>
    <row r="59" spans="1:8" ht="16.5" thickBot="1" x14ac:dyDescent="0.3">
      <c r="A59" s="8"/>
      <c r="B59" s="9"/>
      <c r="C59" s="9"/>
      <c r="D59" s="76">
        <f>SUM(D17:D58)</f>
        <v>74329.760000000009</v>
      </c>
      <c r="E59" s="67"/>
      <c r="F59" s="9"/>
      <c r="G59" s="132"/>
      <c r="H59" s="55"/>
    </row>
    <row r="60" spans="1:8" ht="16.5" thickBot="1" x14ac:dyDescent="0.3">
      <c r="A60" s="10"/>
      <c r="B60" s="9"/>
      <c r="C60" s="9"/>
      <c r="D60" s="48"/>
      <c r="E60" s="68"/>
      <c r="F60" s="9"/>
      <c r="G60" s="132"/>
      <c r="H60" s="55"/>
    </row>
    <row r="61" spans="1:8" x14ac:dyDescent="0.25">
      <c r="A61" s="449" t="s">
        <v>25</v>
      </c>
      <c r="B61" s="3" t="s">
        <v>161</v>
      </c>
      <c r="C61" s="145" t="s">
        <v>112</v>
      </c>
      <c r="D61" s="45">
        <v>6768.1</v>
      </c>
      <c r="E61" s="11">
        <v>44287</v>
      </c>
      <c r="F61" s="4" t="s">
        <v>39</v>
      </c>
      <c r="G61" s="454">
        <v>0.44409999999999999</v>
      </c>
      <c r="H61" s="459">
        <v>0.37159999999999999</v>
      </c>
    </row>
    <row r="62" spans="1:8" x14ac:dyDescent="0.25">
      <c r="A62" s="450"/>
      <c r="B62" s="124" t="s">
        <v>116</v>
      </c>
      <c r="C62" s="175" t="s">
        <v>181</v>
      </c>
      <c r="D62" s="125">
        <v>315.83999999999997</v>
      </c>
      <c r="E62" s="21">
        <v>44287</v>
      </c>
      <c r="F62" s="30" t="s">
        <v>38</v>
      </c>
      <c r="G62" s="455"/>
      <c r="H62" s="460"/>
    </row>
    <row r="63" spans="1:8" x14ac:dyDescent="0.25">
      <c r="A63" s="451"/>
      <c r="B63" s="5" t="s">
        <v>162</v>
      </c>
      <c r="C63" s="5" t="s">
        <v>190</v>
      </c>
      <c r="D63" s="46">
        <v>1647</v>
      </c>
      <c r="E63" s="12">
        <v>44287</v>
      </c>
      <c r="F63" s="6" t="s">
        <v>38</v>
      </c>
      <c r="G63" s="456"/>
      <c r="H63" s="461"/>
    </row>
    <row r="64" spans="1:8" x14ac:dyDescent="0.25">
      <c r="A64" s="451"/>
      <c r="B64" s="39" t="s">
        <v>162</v>
      </c>
      <c r="C64" s="39" t="s">
        <v>190</v>
      </c>
      <c r="D64" s="46">
        <v>1976.4</v>
      </c>
      <c r="E64" s="12">
        <v>44287</v>
      </c>
      <c r="F64" s="25" t="s">
        <v>38</v>
      </c>
      <c r="G64" s="456"/>
      <c r="H64" s="461"/>
    </row>
    <row r="65" spans="1:8" x14ac:dyDescent="0.25">
      <c r="A65" s="451"/>
      <c r="B65" s="39" t="s">
        <v>151</v>
      </c>
      <c r="C65" s="39" t="s">
        <v>362</v>
      </c>
      <c r="D65" s="46">
        <v>4994.62</v>
      </c>
      <c r="E65" s="12">
        <v>44287</v>
      </c>
      <c r="F65" s="25" t="s">
        <v>38</v>
      </c>
      <c r="G65" s="456"/>
      <c r="H65" s="461"/>
    </row>
    <row r="66" spans="1:8" x14ac:dyDescent="0.25">
      <c r="A66" s="451"/>
      <c r="B66" s="39" t="s">
        <v>162</v>
      </c>
      <c r="C66" s="39" t="s">
        <v>190</v>
      </c>
      <c r="D66" s="46">
        <v>439.2</v>
      </c>
      <c r="E66" s="12">
        <v>44287</v>
      </c>
      <c r="F66" s="25" t="s">
        <v>38</v>
      </c>
      <c r="G66" s="456"/>
      <c r="H66" s="461"/>
    </row>
    <row r="67" spans="1:8" x14ac:dyDescent="0.25">
      <c r="A67" s="451"/>
      <c r="B67" s="39" t="s">
        <v>151</v>
      </c>
      <c r="C67" s="39" t="s">
        <v>363</v>
      </c>
      <c r="D67" s="46">
        <v>2393.8200000000002</v>
      </c>
      <c r="E67" s="12">
        <v>44287</v>
      </c>
      <c r="F67" s="25" t="s">
        <v>38</v>
      </c>
      <c r="G67" s="456"/>
      <c r="H67" s="461"/>
    </row>
    <row r="68" spans="1:8" x14ac:dyDescent="0.25">
      <c r="A68" s="451"/>
      <c r="B68" s="39" t="s">
        <v>119</v>
      </c>
      <c r="C68" s="147" t="s">
        <v>196</v>
      </c>
      <c r="D68" s="46">
        <v>876</v>
      </c>
      <c r="E68" s="12">
        <v>44287</v>
      </c>
      <c r="F68" s="25" t="s">
        <v>38</v>
      </c>
      <c r="G68" s="456"/>
      <c r="H68" s="461"/>
    </row>
    <row r="69" spans="1:8" x14ac:dyDescent="0.25">
      <c r="A69" s="451"/>
      <c r="B69" s="39" t="s">
        <v>151</v>
      </c>
      <c r="C69" s="39" t="s">
        <v>155</v>
      </c>
      <c r="D69" s="46">
        <v>2118.09</v>
      </c>
      <c r="E69" s="12">
        <v>44287</v>
      </c>
      <c r="F69" s="25" t="s">
        <v>38</v>
      </c>
      <c r="G69" s="456"/>
      <c r="H69" s="461"/>
    </row>
    <row r="70" spans="1:8" x14ac:dyDescent="0.25">
      <c r="A70" s="451"/>
      <c r="B70" s="147" t="s">
        <v>161</v>
      </c>
      <c r="C70" s="39" t="s">
        <v>112</v>
      </c>
      <c r="D70" s="46">
        <v>6293.7</v>
      </c>
      <c r="E70" s="12">
        <v>44294</v>
      </c>
      <c r="F70" s="6" t="s">
        <v>39</v>
      </c>
      <c r="G70" s="456"/>
      <c r="H70" s="461"/>
    </row>
    <row r="71" spans="1:8" x14ac:dyDescent="0.25">
      <c r="A71" s="451"/>
      <c r="B71" s="5" t="s">
        <v>163</v>
      </c>
      <c r="C71" s="163" t="s">
        <v>158</v>
      </c>
      <c r="D71" s="46">
        <v>387</v>
      </c>
      <c r="E71" s="12">
        <v>44294</v>
      </c>
      <c r="F71" s="6" t="s">
        <v>38</v>
      </c>
      <c r="G71" s="456"/>
      <c r="H71" s="461"/>
    </row>
    <row r="72" spans="1:8" x14ac:dyDescent="0.25">
      <c r="A72" s="451"/>
      <c r="B72" s="39" t="s">
        <v>162</v>
      </c>
      <c r="C72" s="163" t="s">
        <v>115</v>
      </c>
      <c r="D72" s="46">
        <v>726.32</v>
      </c>
      <c r="E72" s="12">
        <v>44294</v>
      </c>
      <c r="F72" s="25" t="s">
        <v>38</v>
      </c>
      <c r="G72" s="456"/>
      <c r="H72" s="461"/>
    </row>
    <row r="73" spans="1:8" x14ac:dyDescent="0.25">
      <c r="A73" s="451"/>
      <c r="B73" s="39" t="s">
        <v>151</v>
      </c>
      <c r="C73" s="13" t="s">
        <v>118</v>
      </c>
      <c r="D73" s="46">
        <v>1998.4</v>
      </c>
      <c r="E73" s="12">
        <v>44294</v>
      </c>
      <c r="F73" s="25" t="s">
        <v>38</v>
      </c>
      <c r="G73" s="456"/>
      <c r="H73" s="461"/>
    </row>
    <row r="74" spans="1:8" x14ac:dyDescent="0.25">
      <c r="A74" s="451"/>
      <c r="B74" s="39" t="s">
        <v>119</v>
      </c>
      <c r="C74" s="13" t="s">
        <v>364</v>
      </c>
      <c r="D74" s="46">
        <v>1613.57</v>
      </c>
      <c r="E74" s="12">
        <v>44294</v>
      </c>
      <c r="F74" s="25" t="s">
        <v>38</v>
      </c>
      <c r="G74" s="456"/>
      <c r="H74" s="461"/>
    </row>
    <row r="75" spans="1:8" x14ac:dyDescent="0.25">
      <c r="A75" s="451"/>
      <c r="B75" s="39" t="s">
        <v>119</v>
      </c>
      <c r="C75" s="13" t="s">
        <v>196</v>
      </c>
      <c r="D75" s="46">
        <v>3175.5</v>
      </c>
      <c r="E75" s="12">
        <v>44294</v>
      </c>
      <c r="F75" s="25" t="s">
        <v>38</v>
      </c>
      <c r="G75" s="456"/>
      <c r="H75" s="461"/>
    </row>
    <row r="76" spans="1:8" x14ac:dyDescent="0.25">
      <c r="A76" s="451"/>
      <c r="B76" s="39" t="s">
        <v>162</v>
      </c>
      <c r="C76" s="13" t="s">
        <v>190</v>
      </c>
      <c r="D76" s="46">
        <v>439.2</v>
      </c>
      <c r="E76" s="12">
        <v>44294</v>
      </c>
      <c r="F76" s="25" t="s">
        <v>38</v>
      </c>
      <c r="G76" s="456"/>
      <c r="H76" s="461"/>
    </row>
    <row r="77" spans="1:8" x14ac:dyDescent="0.25">
      <c r="A77" s="452"/>
      <c r="B77" s="120" t="s">
        <v>116</v>
      </c>
      <c r="C77" s="191" t="s">
        <v>126</v>
      </c>
      <c r="D77" s="121">
        <v>483.56</v>
      </c>
      <c r="E77" s="192">
        <v>44294</v>
      </c>
      <c r="F77" s="123" t="s">
        <v>38</v>
      </c>
      <c r="G77" s="457"/>
      <c r="H77" s="462"/>
    </row>
    <row r="78" spans="1:8" x14ac:dyDescent="0.25">
      <c r="A78" s="452"/>
      <c r="B78" s="120" t="s">
        <v>151</v>
      </c>
      <c r="C78" s="191" t="s">
        <v>365</v>
      </c>
      <c r="D78" s="121">
        <v>6559.6</v>
      </c>
      <c r="E78" s="192">
        <v>44294</v>
      </c>
      <c r="F78" s="123" t="s">
        <v>38</v>
      </c>
      <c r="G78" s="457"/>
      <c r="H78" s="462"/>
    </row>
    <row r="79" spans="1:8" x14ac:dyDescent="0.25">
      <c r="A79" s="452"/>
      <c r="B79" s="120" t="s">
        <v>119</v>
      </c>
      <c r="C79" s="191" t="s">
        <v>128</v>
      </c>
      <c r="D79" s="121">
        <v>2312.5</v>
      </c>
      <c r="E79" s="192">
        <v>44294</v>
      </c>
      <c r="F79" s="123" t="s">
        <v>38</v>
      </c>
      <c r="G79" s="457"/>
      <c r="H79" s="462"/>
    </row>
    <row r="80" spans="1:8" x14ac:dyDescent="0.25">
      <c r="A80" s="452"/>
      <c r="B80" s="120" t="s">
        <v>119</v>
      </c>
      <c r="C80" s="191" t="s">
        <v>128</v>
      </c>
      <c r="D80" s="121">
        <v>187.5</v>
      </c>
      <c r="E80" s="192">
        <v>44294</v>
      </c>
      <c r="F80" s="123" t="s">
        <v>38</v>
      </c>
      <c r="G80" s="457"/>
      <c r="H80" s="462"/>
    </row>
    <row r="81" spans="1:8" x14ac:dyDescent="0.25">
      <c r="A81" s="452"/>
      <c r="B81" s="120" t="s">
        <v>154</v>
      </c>
      <c r="C81" s="191" t="s">
        <v>223</v>
      </c>
      <c r="D81" s="121">
        <v>2160</v>
      </c>
      <c r="E81" s="192">
        <v>44294</v>
      </c>
      <c r="F81" s="123" t="s">
        <v>38</v>
      </c>
      <c r="G81" s="457"/>
      <c r="H81" s="462"/>
    </row>
    <row r="82" spans="1:8" x14ac:dyDescent="0.25">
      <c r="A82" s="452"/>
      <c r="B82" s="120" t="s">
        <v>133</v>
      </c>
      <c r="C82" s="191" t="s">
        <v>235</v>
      </c>
      <c r="D82" s="121">
        <v>17386</v>
      </c>
      <c r="E82" s="192">
        <v>44298</v>
      </c>
      <c r="F82" s="123" t="s">
        <v>38</v>
      </c>
      <c r="G82" s="457"/>
      <c r="H82" s="462"/>
    </row>
    <row r="83" spans="1:8" x14ac:dyDescent="0.25">
      <c r="A83" s="452"/>
      <c r="B83" s="120" t="s">
        <v>119</v>
      </c>
      <c r="C83" s="191" t="s">
        <v>128</v>
      </c>
      <c r="D83" s="121">
        <v>2125</v>
      </c>
      <c r="E83" s="192">
        <v>44298</v>
      </c>
      <c r="F83" s="123" t="s">
        <v>38</v>
      </c>
      <c r="G83" s="457"/>
      <c r="H83" s="462"/>
    </row>
    <row r="84" spans="1:8" x14ac:dyDescent="0.25">
      <c r="A84" s="452"/>
      <c r="B84" s="120" t="s">
        <v>119</v>
      </c>
      <c r="C84" s="191" t="s">
        <v>128</v>
      </c>
      <c r="D84" s="121">
        <v>375</v>
      </c>
      <c r="E84" s="192">
        <v>44298</v>
      </c>
      <c r="F84" s="123" t="s">
        <v>38</v>
      </c>
      <c r="G84" s="457"/>
      <c r="H84" s="462"/>
    </row>
    <row r="85" spans="1:8" x14ac:dyDescent="0.25">
      <c r="A85" s="452"/>
      <c r="B85" s="120" t="s">
        <v>119</v>
      </c>
      <c r="C85" s="191" t="s">
        <v>196</v>
      </c>
      <c r="D85" s="121">
        <v>766.5</v>
      </c>
      <c r="E85" s="192">
        <v>44298</v>
      </c>
      <c r="F85" s="123" t="s">
        <v>38</v>
      </c>
      <c r="G85" s="457"/>
      <c r="H85" s="462"/>
    </row>
    <row r="86" spans="1:8" x14ac:dyDescent="0.25">
      <c r="A86" s="452"/>
      <c r="B86" s="120" t="s">
        <v>151</v>
      </c>
      <c r="C86" s="274" t="s">
        <v>366</v>
      </c>
      <c r="D86" s="121">
        <v>4089.94</v>
      </c>
      <c r="E86" s="192">
        <v>44298</v>
      </c>
      <c r="F86" s="123" t="s">
        <v>38</v>
      </c>
      <c r="G86" s="457"/>
      <c r="H86" s="462"/>
    </row>
    <row r="87" spans="1:8" x14ac:dyDescent="0.25">
      <c r="A87" s="452"/>
      <c r="B87" s="120" t="s">
        <v>242</v>
      </c>
      <c r="C87" s="191" t="s">
        <v>243</v>
      </c>
      <c r="D87" s="121">
        <v>2090.98</v>
      </c>
      <c r="E87" s="192">
        <v>44298</v>
      </c>
      <c r="F87" s="123" t="s">
        <v>38</v>
      </c>
      <c r="G87" s="457"/>
      <c r="H87" s="462"/>
    </row>
    <row r="88" spans="1:8" x14ac:dyDescent="0.25">
      <c r="A88" s="452"/>
      <c r="B88" s="120" t="s">
        <v>384</v>
      </c>
      <c r="C88" s="274" t="s">
        <v>385</v>
      </c>
      <c r="D88" s="121">
        <v>368</v>
      </c>
      <c r="E88" s="192">
        <v>44298</v>
      </c>
      <c r="F88" s="123" t="s">
        <v>38</v>
      </c>
      <c r="G88" s="457"/>
      <c r="H88" s="462"/>
    </row>
    <row r="89" spans="1:8" x14ac:dyDescent="0.25">
      <c r="A89" s="452"/>
      <c r="B89" s="120" t="s">
        <v>151</v>
      </c>
      <c r="C89" s="13" t="s">
        <v>248</v>
      </c>
      <c r="D89" s="121">
        <v>407.6</v>
      </c>
      <c r="E89" s="192">
        <v>44298</v>
      </c>
      <c r="F89" s="123" t="s">
        <v>38</v>
      </c>
      <c r="G89" s="457"/>
      <c r="H89" s="462"/>
    </row>
    <row r="90" spans="1:8" x14ac:dyDescent="0.25">
      <c r="A90" s="452"/>
      <c r="B90" s="120" t="s">
        <v>161</v>
      </c>
      <c r="C90" s="191" t="s">
        <v>112</v>
      </c>
      <c r="D90" s="121">
        <v>6147.84</v>
      </c>
      <c r="E90" s="192">
        <v>44301</v>
      </c>
      <c r="F90" s="123" t="s">
        <v>39</v>
      </c>
      <c r="G90" s="457"/>
      <c r="H90" s="462"/>
    </row>
    <row r="91" spans="1:8" x14ac:dyDescent="0.25">
      <c r="A91" s="452"/>
      <c r="B91" s="120" t="s">
        <v>161</v>
      </c>
      <c r="C91" s="191" t="s">
        <v>112</v>
      </c>
      <c r="D91" s="121">
        <v>6806.1</v>
      </c>
      <c r="E91" s="192">
        <v>44301</v>
      </c>
      <c r="F91" s="123" t="s">
        <v>39</v>
      </c>
      <c r="G91" s="457"/>
      <c r="H91" s="462"/>
    </row>
    <row r="92" spans="1:8" x14ac:dyDescent="0.25">
      <c r="A92" s="452"/>
      <c r="B92" s="120" t="s">
        <v>167</v>
      </c>
      <c r="C92" s="191" t="s">
        <v>144</v>
      </c>
      <c r="D92" s="121">
        <v>1593</v>
      </c>
      <c r="E92" s="192">
        <v>44301</v>
      </c>
      <c r="F92" s="123" t="s">
        <v>39</v>
      </c>
      <c r="G92" s="457"/>
      <c r="H92" s="462"/>
    </row>
    <row r="93" spans="1:8" x14ac:dyDescent="0.25">
      <c r="A93" s="452"/>
      <c r="B93" s="120" t="s">
        <v>164</v>
      </c>
      <c r="C93" s="191" t="s">
        <v>121</v>
      </c>
      <c r="D93" s="121">
        <v>1438.5</v>
      </c>
      <c r="E93" s="192">
        <v>44301</v>
      </c>
      <c r="F93" s="123" t="s">
        <v>38</v>
      </c>
      <c r="G93" s="457"/>
      <c r="H93" s="462"/>
    </row>
    <row r="94" spans="1:8" x14ac:dyDescent="0.25">
      <c r="A94" s="452"/>
      <c r="B94" s="120" t="s">
        <v>162</v>
      </c>
      <c r="C94" s="191" t="s">
        <v>115</v>
      </c>
      <c r="D94" s="121">
        <v>447.1</v>
      </c>
      <c r="E94" s="192">
        <v>44301</v>
      </c>
      <c r="F94" s="123" t="s">
        <v>38</v>
      </c>
      <c r="G94" s="457"/>
      <c r="H94" s="462"/>
    </row>
    <row r="95" spans="1:8" x14ac:dyDescent="0.25">
      <c r="A95" s="452"/>
      <c r="B95" s="247" t="s">
        <v>151</v>
      </c>
      <c r="C95" s="191" t="s">
        <v>118</v>
      </c>
      <c r="D95" s="121">
        <v>479.6</v>
      </c>
      <c r="E95" s="192">
        <v>44301</v>
      </c>
      <c r="F95" s="123" t="s">
        <v>38</v>
      </c>
      <c r="G95" s="457"/>
      <c r="H95" s="462"/>
    </row>
    <row r="96" spans="1:8" x14ac:dyDescent="0.25">
      <c r="A96" s="452"/>
      <c r="B96" s="120" t="s">
        <v>151</v>
      </c>
      <c r="C96" s="191" t="s">
        <v>266</v>
      </c>
      <c r="D96" s="121">
        <v>3860.6</v>
      </c>
      <c r="E96" s="192">
        <v>44301</v>
      </c>
      <c r="F96" s="123" t="s">
        <v>38</v>
      </c>
      <c r="G96" s="457"/>
      <c r="H96" s="462"/>
    </row>
    <row r="97" spans="1:8" x14ac:dyDescent="0.25">
      <c r="A97" s="452"/>
      <c r="B97" s="120" t="s">
        <v>367</v>
      </c>
      <c r="C97" s="274" t="s">
        <v>368</v>
      </c>
      <c r="D97" s="121">
        <v>1335.38</v>
      </c>
      <c r="E97" s="192">
        <v>44301</v>
      </c>
      <c r="F97" s="123" t="s">
        <v>38</v>
      </c>
      <c r="G97" s="457"/>
      <c r="H97" s="462"/>
    </row>
    <row r="98" spans="1:8" x14ac:dyDescent="0.25">
      <c r="A98" s="452"/>
      <c r="B98" s="120" t="s">
        <v>165</v>
      </c>
      <c r="C98" s="191" t="s">
        <v>138</v>
      </c>
      <c r="D98" s="121">
        <v>5160.28</v>
      </c>
      <c r="E98" s="192">
        <v>44301</v>
      </c>
      <c r="F98" s="123" t="s">
        <v>38</v>
      </c>
      <c r="G98" s="457"/>
      <c r="H98" s="462"/>
    </row>
    <row r="99" spans="1:8" x14ac:dyDescent="0.25">
      <c r="A99" s="452"/>
      <c r="B99" s="120" t="s">
        <v>157</v>
      </c>
      <c r="C99" s="191" t="s">
        <v>273</v>
      </c>
      <c r="D99" s="121">
        <v>453.24</v>
      </c>
      <c r="E99" s="192">
        <v>44301</v>
      </c>
      <c r="F99" s="123" t="s">
        <v>38</v>
      </c>
      <c r="G99" s="457"/>
      <c r="H99" s="462"/>
    </row>
    <row r="100" spans="1:8" x14ac:dyDescent="0.25">
      <c r="A100" s="452"/>
      <c r="B100" s="120" t="s">
        <v>166</v>
      </c>
      <c r="C100" s="191" t="s">
        <v>276</v>
      </c>
      <c r="D100" s="121">
        <v>1948.82</v>
      </c>
      <c r="E100" s="192">
        <v>44301</v>
      </c>
      <c r="F100" s="123" t="s">
        <v>38</v>
      </c>
      <c r="G100" s="457"/>
      <c r="H100" s="462"/>
    </row>
    <row r="101" spans="1:8" x14ac:dyDescent="0.25">
      <c r="A101" s="452"/>
      <c r="B101" s="120" t="s">
        <v>151</v>
      </c>
      <c r="C101" s="191" t="s">
        <v>343</v>
      </c>
      <c r="D101" s="121">
        <v>2058.1999999999998</v>
      </c>
      <c r="E101" s="192">
        <v>44305</v>
      </c>
      <c r="F101" s="123" t="s">
        <v>38</v>
      </c>
      <c r="G101" s="457"/>
      <c r="H101" s="462"/>
    </row>
    <row r="102" spans="1:8" x14ac:dyDescent="0.25">
      <c r="A102" s="452"/>
      <c r="B102" s="120" t="s">
        <v>162</v>
      </c>
      <c r="C102" s="191" t="s">
        <v>132</v>
      </c>
      <c r="D102" s="121">
        <v>315</v>
      </c>
      <c r="E102" s="192">
        <v>44305</v>
      </c>
      <c r="F102" s="123" t="s">
        <v>38</v>
      </c>
      <c r="G102" s="457"/>
      <c r="H102" s="462"/>
    </row>
    <row r="103" spans="1:8" x14ac:dyDescent="0.25">
      <c r="A103" s="452"/>
      <c r="B103" s="248" t="s">
        <v>367</v>
      </c>
      <c r="C103" s="191" t="s">
        <v>289</v>
      </c>
      <c r="D103" s="121">
        <v>353.7</v>
      </c>
      <c r="E103" s="192">
        <v>44305</v>
      </c>
      <c r="F103" s="123" t="s">
        <v>38</v>
      </c>
      <c r="G103" s="457"/>
      <c r="H103" s="462"/>
    </row>
    <row r="104" spans="1:8" x14ac:dyDescent="0.25">
      <c r="A104" s="452"/>
      <c r="B104" s="120" t="s">
        <v>166</v>
      </c>
      <c r="C104" s="191" t="s">
        <v>276</v>
      </c>
      <c r="D104" s="121">
        <v>518</v>
      </c>
      <c r="E104" s="192">
        <v>44305</v>
      </c>
      <c r="F104" s="123" t="s">
        <v>38</v>
      </c>
      <c r="G104" s="457"/>
      <c r="H104" s="462"/>
    </row>
    <row r="105" spans="1:8" x14ac:dyDescent="0.25">
      <c r="A105" s="452"/>
      <c r="B105" s="247" t="s">
        <v>242</v>
      </c>
      <c r="C105" s="191" t="s">
        <v>342</v>
      </c>
      <c r="D105" s="121">
        <v>1162.5</v>
      </c>
      <c r="E105" s="192">
        <v>44305</v>
      </c>
      <c r="F105" s="123" t="s">
        <v>38</v>
      </c>
      <c r="G105" s="457"/>
      <c r="H105" s="462"/>
    </row>
    <row r="106" spans="1:8" x14ac:dyDescent="0.25">
      <c r="A106" s="452"/>
      <c r="B106" s="120" t="s">
        <v>369</v>
      </c>
      <c r="C106" s="191" t="s">
        <v>294</v>
      </c>
      <c r="D106" s="121">
        <v>1627.5</v>
      </c>
      <c r="E106" s="192">
        <v>44305</v>
      </c>
      <c r="F106" s="123" t="s">
        <v>38</v>
      </c>
      <c r="G106" s="457"/>
      <c r="H106" s="462"/>
    </row>
    <row r="107" spans="1:8" x14ac:dyDescent="0.25">
      <c r="A107" s="452"/>
      <c r="B107" s="120" t="s">
        <v>242</v>
      </c>
      <c r="C107" s="191" t="s">
        <v>127</v>
      </c>
      <c r="D107" s="121">
        <v>645</v>
      </c>
      <c r="E107" s="192">
        <v>44305</v>
      </c>
      <c r="F107" s="123" t="s">
        <v>38</v>
      </c>
      <c r="G107" s="457"/>
      <c r="H107" s="462"/>
    </row>
    <row r="108" spans="1:8" x14ac:dyDescent="0.25">
      <c r="A108" s="452"/>
      <c r="B108" s="120" t="s">
        <v>119</v>
      </c>
      <c r="C108" s="191" t="s">
        <v>128</v>
      </c>
      <c r="D108" s="121">
        <v>1187.5</v>
      </c>
      <c r="E108" s="192">
        <v>44305</v>
      </c>
      <c r="F108" s="123" t="s">
        <v>38</v>
      </c>
      <c r="G108" s="457"/>
      <c r="H108" s="462"/>
    </row>
    <row r="109" spans="1:8" x14ac:dyDescent="0.25">
      <c r="A109" s="452"/>
      <c r="B109" s="120" t="s">
        <v>151</v>
      </c>
      <c r="C109" s="191" t="s">
        <v>118</v>
      </c>
      <c r="D109" s="121">
        <v>1902.4</v>
      </c>
      <c r="E109" s="192">
        <v>44305</v>
      </c>
      <c r="F109" s="123" t="s">
        <v>38</v>
      </c>
      <c r="G109" s="457"/>
      <c r="H109" s="462"/>
    </row>
    <row r="110" spans="1:8" x14ac:dyDescent="0.25">
      <c r="A110" s="452"/>
      <c r="B110" s="120" t="s">
        <v>369</v>
      </c>
      <c r="C110" s="191" t="s">
        <v>295</v>
      </c>
      <c r="D110" s="121">
        <v>2310</v>
      </c>
      <c r="E110" s="192">
        <v>44305</v>
      </c>
      <c r="F110" s="123" t="s">
        <v>38</v>
      </c>
      <c r="G110" s="457"/>
      <c r="H110" s="462"/>
    </row>
    <row r="111" spans="1:8" x14ac:dyDescent="0.25">
      <c r="A111" s="452"/>
      <c r="B111" s="120" t="s">
        <v>242</v>
      </c>
      <c r="C111" s="191" t="s">
        <v>219</v>
      </c>
      <c r="D111" s="121">
        <v>1312.31</v>
      </c>
      <c r="E111" s="192">
        <v>44305</v>
      </c>
      <c r="F111" s="123" t="s">
        <v>38</v>
      </c>
      <c r="G111" s="457"/>
      <c r="H111" s="462"/>
    </row>
    <row r="112" spans="1:8" x14ac:dyDescent="0.25">
      <c r="A112" s="452"/>
      <c r="B112" s="120" t="s">
        <v>151</v>
      </c>
      <c r="C112" s="191" t="s">
        <v>127</v>
      </c>
      <c r="D112" s="121">
        <v>519.6</v>
      </c>
      <c r="E112" s="192">
        <v>44306</v>
      </c>
      <c r="F112" s="123" t="s">
        <v>38</v>
      </c>
      <c r="G112" s="457"/>
      <c r="H112" s="462"/>
    </row>
    <row r="113" spans="1:8" x14ac:dyDescent="0.25">
      <c r="A113" s="452"/>
      <c r="B113" s="120" t="s">
        <v>161</v>
      </c>
      <c r="C113" s="191" t="s">
        <v>112</v>
      </c>
      <c r="D113" s="121">
        <v>6383.9</v>
      </c>
      <c r="E113" s="192">
        <v>44309</v>
      </c>
      <c r="F113" s="123" t="s">
        <v>39</v>
      </c>
      <c r="G113" s="457"/>
      <c r="H113" s="462"/>
    </row>
    <row r="114" spans="1:8" x14ac:dyDescent="0.25">
      <c r="A114" s="452"/>
      <c r="B114" s="120" t="s">
        <v>161</v>
      </c>
      <c r="C114" s="191" t="s">
        <v>112</v>
      </c>
      <c r="D114" s="121">
        <v>6858.46</v>
      </c>
      <c r="E114" s="192">
        <v>44309</v>
      </c>
      <c r="F114" s="123" t="s">
        <v>39</v>
      </c>
      <c r="G114" s="457"/>
      <c r="H114" s="462"/>
    </row>
    <row r="115" spans="1:8" x14ac:dyDescent="0.25">
      <c r="A115" s="452"/>
      <c r="B115" s="120" t="s">
        <v>384</v>
      </c>
      <c r="C115" s="191" t="s">
        <v>387</v>
      </c>
      <c r="D115" s="121">
        <v>759.25</v>
      </c>
      <c r="E115" s="192">
        <v>44309</v>
      </c>
      <c r="F115" s="123" t="s">
        <v>38</v>
      </c>
      <c r="G115" s="457"/>
      <c r="H115" s="462"/>
    </row>
    <row r="116" spans="1:8" x14ac:dyDescent="0.25">
      <c r="A116" s="452"/>
      <c r="B116" s="120" t="s">
        <v>162</v>
      </c>
      <c r="C116" s="191" t="s">
        <v>190</v>
      </c>
      <c r="D116" s="121">
        <v>1545.6</v>
      </c>
      <c r="E116" s="192">
        <v>44309</v>
      </c>
      <c r="F116" s="123" t="s">
        <v>38</v>
      </c>
      <c r="G116" s="457"/>
      <c r="H116" s="462"/>
    </row>
    <row r="117" spans="1:8" x14ac:dyDescent="0.25">
      <c r="A117" s="452"/>
      <c r="B117" s="120" t="s">
        <v>164</v>
      </c>
      <c r="C117" s="191" t="s">
        <v>121</v>
      </c>
      <c r="D117" s="121">
        <v>1696</v>
      </c>
      <c r="E117" s="192">
        <v>44309</v>
      </c>
      <c r="F117" s="123" t="s">
        <v>38</v>
      </c>
      <c r="G117" s="457"/>
      <c r="H117" s="462"/>
    </row>
    <row r="118" spans="1:8" x14ac:dyDescent="0.25">
      <c r="A118" s="452"/>
      <c r="B118" s="120" t="s">
        <v>151</v>
      </c>
      <c r="C118" s="246" t="s">
        <v>370</v>
      </c>
      <c r="D118" s="121">
        <v>3313.28</v>
      </c>
      <c r="E118" s="192">
        <v>44309</v>
      </c>
      <c r="F118" s="123" t="s">
        <v>38</v>
      </c>
      <c r="G118" s="457"/>
      <c r="H118" s="462"/>
    </row>
    <row r="119" spans="1:8" x14ac:dyDescent="0.25">
      <c r="A119" s="452"/>
      <c r="B119" s="247" t="s">
        <v>119</v>
      </c>
      <c r="C119" s="191" t="s">
        <v>153</v>
      </c>
      <c r="D119" s="121">
        <v>1635</v>
      </c>
      <c r="E119" s="192">
        <v>44309</v>
      </c>
      <c r="F119" s="123" t="s">
        <v>38</v>
      </c>
      <c r="G119" s="457"/>
      <c r="H119" s="462"/>
    </row>
    <row r="120" spans="1:8" x14ac:dyDescent="0.25">
      <c r="A120" s="452"/>
      <c r="B120" s="120" t="s">
        <v>369</v>
      </c>
      <c r="C120" s="191" t="s">
        <v>294</v>
      </c>
      <c r="D120" s="121">
        <v>1260</v>
      </c>
      <c r="E120" s="192">
        <v>44309</v>
      </c>
      <c r="F120" s="123" t="s">
        <v>38</v>
      </c>
      <c r="G120" s="457"/>
      <c r="H120" s="462"/>
    </row>
    <row r="121" spans="1:8" x14ac:dyDescent="0.25">
      <c r="A121" s="452"/>
      <c r="B121" s="120" t="s">
        <v>242</v>
      </c>
      <c r="C121" s="191" t="s">
        <v>219</v>
      </c>
      <c r="D121" s="121">
        <v>282.12</v>
      </c>
      <c r="E121" s="192">
        <v>44309</v>
      </c>
      <c r="F121" s="123" t="s">
        <v>38</v>
      </c>
      <c r="G121" s="457"/>
      <c r="H121" s="462"/>
    </row>
    <row r="122" spans="1:8" x14ac:dyDescent="0.25">
      <c r="A122" s="452"/>
      <c r="B122" s="120" t="s">
        <v>242</v>
      </c>
      <c r="C122" s="191" t="s">
        <v>127</v>
      </c>
      <c r="D122" s="121">
        <v>488.25</v>
      </c>
      <c r="E122" s="192">
        <v>44309</v>
      </c>
      <c r="F122" s="123" t="s">
        <v>38</v>
      </c>
      <c r="G122" s="457"/>
      <c r="H122" s="462"/>
    </row>
    <row r="123" spans="1:8" x14ac:dyDescent="0.25">
      <c r="A123" s="452"/>
      <c r="B123" s="120" t="s">
        <v>162</v>
      </c>
      <c r="C123" s="191" t="s">
        <v>190</v>
      </c>
      <c r="D123" s="121">
        <v>368</v>
      </c>
      <c r="E123" s="192">
        <v>44309</v>
      </c>
      <c r="F123" s="123" t="s">
        <v>38</v>
      </c>
      <c r="G123" s="457"/>
      <c r="H123" s="462"/>
    </row>
    <row r="124" spans="1:8" x14ac:dyDescent="0.25">
      <c r="A124" s="452"/>
      <c r="B124" s="120" t="s">
        <v>116</v>
      </c>
      <c r="C124" s="275" t="s">
        <v>371</v>
      </c>
      <c r="D124" s="121">
        <v>2601.46</v>
      </c>
      <c r="E124" s="192">
        <v>44309</v>
      </c>
      <c r="F124" s="123" t="s">
        <v>38</v>
      </c>
      <c r="G124" s="457"/>
      <c r="H124" s="462"/>
    </row>
    <row r="125" spans="1:8" x14ac:dyDescent="0.25">
      <c r="A125" s="452"/>
      <c r="B125" s="120" t="s">
        <v>119</v>
      </c>
      <c r="C125" s="191" t="s">
        <v>372</v>
      </c>
      <c r="D125" s="121">
        <v>627</v>
      </c>
      <c r="E125" s="192">
        <v>44309</v>
      </c>
      <c r="F125" s="123" t="s">
        <v>38</v>
      </c>
      <c r="G125" s="457"/>
      <c r="H125" s="462"/>
    </row>
    <row r="126" spans="1:8" x14ac:dyDescent="0.25">
      <c r="A126" s="452"/>
      <c r="B126" s="120" t="s">
        <v>166</v>
      </c>
      <c r="C126" s="191" t="s">
        <v>137</v>
      </c>
      <c r="D126" s="121">
        <v>1974.5</v>
      </c>
      <c r="E126" s="192">
        <v>44309</v>
      </c>
      <c r="F126" s="123" t="s">
        <v>38</v>
      </c>
      <c r="G126" s="457"/>
      <c r="H126" s="462"/>
    </row>
    <row r="127" spans="1:8" x14ac:dyDescent="0.25">
      <c r="A127" s="452"/>
      <c r="B127" s="120" t="s">
        <v>125</v>
      </c>
      <c r="C127" s="232" t="s">
        <v>373</v>
      </c>
      <c r="D127" s="121">
        <v>3630.9</v>
      </c>
      <c r="E127" s="192">
        <v>44309</v>
      </c>
      <c r="F127" s="123" t="s">
        <v>38</v>
      </c>
      <c r="G127" s="457"/>
      <c r="H127" s="462"/>
    </row>
    <row r="128" spans="1:8" x14ac:dyDescent="0.25">
      <c r="A128" s="452"/>
      <c r="B128" s="247" t="s">
        <v>119</v>
      </c>
      <c r="C128" s="191" t="s">
        <v>318</v>
      </c>
      <c r="D128" s="121">
        <v>1112.5</v>
      </c>
      <c r="E128" s="192">
        <v>44309</v>
      </c>
      <c r="F128" s="123" t="s">
        <v>38</v>
      </c>
      <c r="G128" s="457"/>
      <c r="H128" s="462"/>
    </row>
    <row r="129" spans="1:8" x14ac:dyDescent="0.25">
      <c r="A129" s="452"/>
      <c r="B129" s="120" t="s">
        <v>116</v>
      </c>
      <c r="C129" s="191" t="s">
        <v>319</v>
      </c>
      <c r="D129" s="121">
        <v>147.79</v>
      </c>
      <c r="E129" s="192">
        <v>44309</v>
      </c>
      <c r="F129" s="123" t="s">
        <v>38</v>
      </c>
      <c r="G129" s="457"/>
      <c r="H129" s="462"/>
    </row>
    <row r="130" spans="1:8" x14ac:dyDescent="0.25">
      <c r="A130" s="452"/>
      <c r="B130" s="120" t="s">
        <v>133</v>
      </c>
      <c r="C130" s="191" t="s">
        <v>235</v>
      </c>
      <c r="D130" s="121">
        <v>14905</v>
      </c>
      <c r="E130" s="192">
        <v>44309</v>
      </c>
      <c r="F130" s="123" t="s">
        <v>38</v>
      </c>
      <c r="G130" s="457"/>
      <c r="H130" s="462"/>
    </row>
    <row r="131" spans="1:8" x14ac:dyDescent="0.25">
      <c r="A131" s="452"/>
      <c r="B131" s="120" t="s">
        <v>367</v>
      </c>
      <c r="C131" s="191" t="s">
        <v>321</v>
      </c>
      <c r="D131" s="121">
        <v>441.53</v>
      </c>
      <c r="E131" s="192">
        <v>44309</v>
      </c>
      <c r="F131" s="123" t="s">
        <v>38</v>
      </c>
      <c r="G131" s="457"/>
      <c r="H131" s="462"/>
    </row>
    <row r="132" spans="1:8" x14ac:dyDescent="0.25">
      <c r="A132" s="452"/>
      <c r="B132" s="120" t="s">
        <v>161</v>
      </c>
      <c r="C132" s="191" t="s">
        <v>112</v>
      </c>
      <c r="D132" s="121">
        <v>5889.4</v>
      </c>
      <c r="E132" s="192">
        <v>44315</v>
      </c>
      <c r="F132" s="123" t="s">
        <v>39</v>
      </c>
      <c r="G132" s="457"/>
      <c r="H132" s="462"/>
    </row>
    <row r="133" spans="1:8" x14ac:dyDescent="0.25">
      <c r="A133" s="452"/>
      <c r="B133" s="120" t="s">
        <v>119</v>
      </c>
      <c r="C133" s="191" t="s">
        <v>128</v>
      </c>
      <c r="D133" s="121">
        <v>375</v>
      </c>
      <c r="E133" s="192">
        <v>44315</v>
      </c>
      <c r="F133" s="123" t="s">
        <v>38</v>
      </c>
      <c r="G133" s="457"/>
      <c r="H133" s="462"/>
    </row>
    <row r="134" spans="1:8" x14ac:dyDescent="0.25">
      <c r="A134" s="452"/>
      <c r="B134" s="247" t="s">
        <v>374</v>
      </c>
      <c r="C134" s="246" t="s">
        <v>375</v>
      </c>
      <c r="D134" s="121">
        <v>447.26</v>
      </c>
      <c r="E134" s="192">
        <v>44315</v>
      </c>
      <c r="F134" s="123" t="s">
        <v>38</v>
      </c>
      <c r="G134" s="457"/>
      <c r="H134" s="462"/>
    </row>
    <row r="135" spans="1:8" x14ac:dyDescent="0.25">
      <c r="A135" s="452"/>
      <c r="B135" s="120" t="s">
        <v>119</v>
      </c>
      <c r="C135" s="246" t="s">
        <v>196</v>
      </c>
      <c r="D135" s="121">
        <v>4075.5</v>
      </c>
      <c r="E135" s="192">
        <v>44315</v>
      </c>
      <c r="F135" s="123" t="s">
        <v>38</v>
      </c>
      <c r="G135" s="457"/>
      <c r="H135" s="462"/>
    </row>
    <row r="136" spans="1:8" x14ac:dyDescent="0.25">
      <c r="A136" s="452"/>
      <c r="B136" s="247" t="s">
        <v>119</v>
      </c>
      <c r="C136" s="191" t="s">
        <v>333</v>
      </c>
      <c r="D136" s="121">
        <v>1485</v>
      </c>
      <c r="E136" s="192">
        <v>44315</v>
      </c>
      <c r="F136" s="123" t="s">
        <v>38</v>
      </c>
      <c r="G136" s="457"/>
      <c r="H136" s="462"/>
    </row>
    <row r="137" spans="1:8" x14ac:dyDescent="0.25">
      <c r="A137" s="452"/>
      <c r="B137" s="120" t="s">
        <v>162</v>
      </c>
      <c r="C137" s="191" t="s">
        <v>190</v>
      </c>
      <c r="D137" s="121">
        <v>1938</v>
      </c>
      <c r="E137" s="192">
        <v>44315</v>
      </c>
      <c r="F137" s="123" t="s">
        <v>38</v>
      </c>
      <c r="G137" s="457"/>
      <c r="H137" s="462"/>
    </row>
    <row r="138" spans="1:8" x14ac:dyDescent="0.25">
      <c r="A138" s="452"/>
      <c r="B138" s="120" t="s">
        <v>119</v>
      </c>
      <c r="C138" s="191" t="s">
        <v>334</v>
      </c>
      <c r="D138" s="121">
        <v>515.79999999999995</v>
      </c>
      <c r="E138" s="192">
        <v>44315</v>
      </c>
      <c r="F138" s="123" t="s">
        <v>38</v>
      </c>
      <c r="G138" s="457"/>
      <c r="H138" s="462"/>
    </row>
    <row r="139" spans="1:8" x14ac:dyDescent="0.25">
      <c r="A139" s="452"/>
      <c r="B139" s="120" t="s">
        <v>157</v>
      </c>
      <c r="C139" s="191" t="s">
        <v>336</v>
      </c>
      <c r="D139" s="121">
        <v>712.74</v>
      </c>
      <c r="E139" s="192">
        <v>44315</v>
      </c>
      <c r="F139" s="123" t="s">
        <v>38</v>
      </c>
      <c r="G139" s="457"/>
      <c r="H139" s="462"/>
    </row>
    <row r="140" spans="1:8" x14ac:dyDescent="0.25">
      <c r="A140" s="452"/>
      <c r="B140" s="120" t="s">
        <v>151</v>
      </c>
      <c r="C140" s="191" t="s">
        <v>118</v>
      </c>
      <c r="D140" s="121">
        <v>475.78</v>
      </c>
      <c r="E140" s="192">
        <v>44315</v>
      </c>
      <c r="F140" s="123" t="s">
        <v>38</v>
      </c>
      <c r="G140" s="457"/>
      <c r="H140" s="462"/>
    </row>
    <row r="141" spans="1:8" x14ac:dyDescent="0.25">
      <c r="A141" s="452"/>
      <c r="B141" s="120" t="s">
        <v>162</v>
      </c>
      <c r="C141" s="191" t="s">
        <v>357</v>
      </c>
      <c r="D141" s="121">
        <v>359.6</v>
      </c>
      <c r="E141" s="192">
        <v>44316</v>
      </c>
      <c r="F141" s="123" t="s">
        <v>38</v>
      </c>
      <c r="G141" s="457"/>
      <c r="H141" s="462"/>
    </row>
    <row r="142" spans="1:8" x14ac:dyDescent="0.25">
      <c r="A142" s="452"/>
      <c r="B142" s="120" t="s">
        <v>166</v>
      </c>
      <c r="C142" s="191" t="s">
        <v>127</v>
      </c>
      <c r="D142" s="121">
        <v>2634.05</v>
      </c>
      <c r="E142" s="192">
        <v>44316</v>
      </c>
      <c r="F142" s="123" t="s">
        <v>38</v>
      </c>
      <c r="G142" s="457"/>
      <c r="H142" s="462"/>
    </row>
    <row r="143" spans="1:8" x14ac:dyDescent="0.25">
      <c r="A143" s="452"/>
      <c r="B143" s="120" t="s">
        <v>369</v>
      </c>
      <c r="C143" s="191" t="s">
        <v>294</v>
      </c>
      <c r="D143" s="121">
        <v>322.5</v>
      </c>
      <c r="E143" s="192">
        <v>44316</v>
      </c>
      <c r="F143" s="123" t="s">
        <v>38</v>
      </c>
      <c r="G143" s="457"/>
      <c r="H143" s="462"/>
    </row>
    <row r="144" spans="1:8" x14ac:dyDescent="0.25">
      <c r="A144" s="452"/>
      <c r="B144" s="120" t="s">
        <v>151</v>
      </c>
      <c r="C144" s="232" t="s">
        <v>376</v>
      </c>
      <c r="D144" s="121">
        <v>443.91</v>
      </c>
      <c r="E144" s="192">
        <v>44316</v>
      </c>
      <c r="F144" s="123" t="s">
        <v>38</v>
      </c>
      <c r="G144" s="457"/>
      <c r="H144" s="462"/>
    </row>
    <row r="145" spans="1:8" x14ac:dyDescent="0.25">
      <c r="A145" s="452"/>
      <c r="B145" s="120" t="s">
        <v>163</v>
      </c>
      <c r="C145" s="191" t="s">
        <v>115</v>
      </c>
      <c r="D145" s="121">
        <v>407.4</v>
      </c>
      <c r="E145" s="192">
        <v>44316</v>
      </c>
      <c r="F145" s="123" t="s">
        <v>38</v>
      </c>
      <c r="G145" s="457"/>
      <c r="H145" s="462"/>
    </row>
    <row r="146" spans="1:8" x14ac:dyDescent="0.25">
      <c r="A146" s="452"/>
      <c r="B146" s="120" t="s">
        <v>151</v>
      </c>
      <c r="C146" s="191" t="s">
        <v>377</v>
      </c>
      <c r="D146" s="121">
        <v>2502.12</v>
      </c>
      <c r="E146" s="192">
        <v>44316</v>
      </c>
      <c r="F146" s="123" t="s">
        <v>38</v>
      </c>
      <c r="G146" s="457"/>
      <c r="H146" s="462"/>
    </row>
    <row r="147" spans="1:8" x14ac:dyDescent="0.25">
      <c r="A147" s="452"/>
      <c r="B147" s="120"/>
      <c r="C147" s="191"/>
      <c r="D147" s="121"/>
      <c r="E147" s="192"/>
      <c r="F147" s="123"/>
      <c r="G147" s="457"/>
      <c r="H147" s="462"/>
    </row>
    <row r="148" spans="1:8" ht="16.5" thickBot="1" x14ac:dyDescent="0.3">
      <c r="A148" s="453"/>
      <c r="B148" s="16"/>
      <c r="C148" s="17"/>
      <c r="D148" s="49"/>
      <c r="E148" s="70"/>
      <c r="F148" s="18"/>
      <c r="G148" s="458"/>
      <c r="H148" s="463"/>
    </row>
    <row r="149" spans="1:8" ht="16.5" thickBot="1" x14ac:dyDescent="0.3">
      <c r="A149" s="9"/>
      <c r="B149" s="9"/>
      <c r="C149" s="9"/>
      <c r="D149" s="77">
        <f>SUM(D61:D148)</f>
        <v>191671.70999999996</v>
      </c>
      <c r="E149" s="68"/>
      <c r="F149" s="80"/>
      <c r="G149" s="132"/>
      <c r="H149" s="55"/>
    </row>
    <row r="150" spans="1:8" x14ac:dyDescent="0.25">
      <c r="A150" s="9"/>
      <c r="B150" s="9"/>
      <c r="C150" s="9"/>
      <c r="D150" s="237"/>
      <c r="E150" s="68"/>
      <c r="F150" s="9"/>
      <c r="G150" s="132"/>
      <c r="H150" s="55"/>
    </row>
    <row r="151" spans="1:8" x14ac:dyDescent="0.25">
      <c r="A151" s="9"/>
      <c r="B151" s="9"/>
      <c r="C151" s="9"/>
      <c r="D151" s="48"/>
      <c r="E151" s="68"/>
      <c r="F151" s="9"/>
      <c r="G151" s="132"/>
      <c r="H151" s="55"/>
    </row>
    <row r="152" spans="1:8" x14ac:dyDescent="0.25">
      <c r="A152" s="9"/>
      <c r="B152" s="9"/>
      <c r="C152" s="9"/>
      <c r="D152" s="48"/>
      <c r="E152" s="68"/>
      <c r="F152" s="9"/>
      <c r="G152" s="132"/>
      <c r="H152" s="55"/>
    </row>
    <row r="153" spans="1:8" x14ac:dyDescent="0.25">
      <c r="A153" s="451" t="s">
        <v>67</v>
      </c>
      <c r="B153" s="5" t="s">
        <v>378</v>
      </c>
      <c r="C153" s="147" t="s">
        <v>379</v>
      </c>
      <c r="D153" s="46">
        <v>130</v>
      </c>
      <c r="E153" s="12">
        <v>44287</v>
      </c>
      <c r="F153" s="6" t="s">
        <v>95</v>
      </c>
      <c r="G153" s="456">
        <v>3.4299999999999997E-2</v>
      </c>
      <c r="H153" s="461">
        <v>2.69E-2</v>
      </c>
    </row>
    <row r="154" spans="1:8" x14ac:dyDescent="0.25">
      <c r="A154" s="451"/>
      <c r="B154" s="39" t="s">
        <v>94</v>
      </c>
      <c r="C154" s="147" t="s">
        <v>177</v>
      </c>
      <c r="D154" s="46">
        <v>3910</v>
      </c>
      <c r="E154" s="12">
        <v>44287</v>
      </c>
      <c r="F154" s="25" t="s">
        <v>95</v>
      </c>
      <c r="G154" s="456"/>
      <c r="H154" s="461"/>
    </row>
    <row r="155" spans="1:8" x14ac:dyDescent="0.25">
      <c r="A155" s="451"/>
      <c r="B155" s="39" t="s">
        <v>134</v>
      </c>
      <c r="C155" s="147" t="s">
        <v>135</v>
      </c>
      <c r="D155" s="46">
        <v>3514.44</v>
      </c>
      <c r="E155" s="12">
        <v>44287</v>
      </c>
      <c r="F155" s="25" t="s">
        <v>38</v>
      </c>
      <c r="G155" s="456"/>
      <c r="H155" s="461"/>
    </row>
    <row r="156" spans="1:8" x14ac:dyDescent="0.25">
      <c r="A156" s="451"/>
      <c r="B156" s="39" t="s">
        <v>185</v>
      </c>
      <c r="C156" s="233" t="s">
        <v>380</v>
      </c>
      <c r="D156" s="46">
        <v>802.51</v>
      </c>
      <c r="E156" s="12">
        <v>44287</v>
      </c>
      <c r="F156" s="25" t="s">
        <v>38</v>
      </c>
      <c r="G156" s="456"/>
      <c r="H156" s="461"/>
    </row>
    <row r="157" spans="1:8" x14ac:dyDescent="0.25">
      <c r="A157" s="451"/>
      <c r="B157" s="39" t="s">
        <v>381</v>
      </c>
      <c r="C157" s="147" t="s">
        <v>135</v>
      </c>
      <c r="D157" s="46">
        <v>1563.14</v>
      </c>
      <c r="E157" s="12">
        <v>44287</v>
      </c>
      <c r="F157" s="25" t="s">
        <v>38</v>
      </c>
      <c r="G157" s="456"/>
      <c r="H157" s="461"/>
    </row>
    <row r="158" spans="1:8" x14ac:dyDescent="0.25">
      <c r="A158" s="451"/>
      <c r="B158" s="39" t="s">
        <v>94</v>
      </c>
      <c r="C158" s="147" t="s">
        <v>177</v>
      </c>
      <c r="D158" s="46">
        <v>3910</v>
      </c>
      <c r="E158" s="12">
        <v>44294</v>
      </c>
      <c r="F158" s="25" t="s">
        <v>95</v>
      </c>
      <c r="G158" s="456"/>
      <c r="H158" s="461"/>
    </row>
    <row r="159" spans="1:8" x14ac:dyDescent="0.25">
      <c r="A159" s="451"/>
      <c r="B159" s="39" t="s">
        <v>382</v>
      </c>
      <c r="C159" s="147" t="s">
        <v>383</v>
      </c>
      <c r="D159" s="46">
        <v>228.22</v>
      </c>
      <c r="E159" s="12">
        <v>44294</v>
      </c>
      <c r="F159" s="25" t="s">
        <v>38</v>
      </c>
      <c r="G159" s="456"/>
      <c r="H159" s="461"/>
    </row>
    <row r="160" spans="1:8" x14ac:dyDescent="0.25">
      <c r="A160" s="451"/>
      <c r="B160" s="39" t="s">
        <v>185</v>
      </c>
      <c r="C160" s="147" t="s">
        <v>386</v>
      </c>
      <c r="D160" s="46">
        <v>166.75</v>
      </c>
      <c r="E160" s="12">
        <v>44298</v>
      </c>
      <c r="F160" s="25" t="s">
        <v>38</v>
      </c>
      <c r="G160" s="456"/>
      <c r="H160" s="461"/>
    </row>
    <row r="161" spans="1:8" x14ac:dyDescent="0.25">
      <c r="A161" s="451"/>
      <c r="B161" s="39" t="s">
        <v>94</v>
      </c>
      <c r="C161" s="147" t="s">
        <v>356</v>
      </c>
      <c r="D161" s="46">
        <v>3998</v>
      </c>
      <c r="E161" s="12">
        <v>44301</v>
      </c>
      <c r="F161" s="25" t="s">
        <v>95</v>
      </c>
      <c r="G161" s="456"/>
      <c r="H161" s="461"/>
    </row>
    <row r="162" spans="1:8" x14ac:dyDescent="0.25">
      <c r="A162" s="451"/>
      <c r="B162" s="39" t="s">
        <v>94</v>
      </c>
      <c r="C162" s="147" t="s">
        <v>177</v>
      </c>
      <c r="D162" s="46">
        <v>3850</v>
      </c>
      <c r="E162" s="12">
        <v>44301</v>
      </c>
      <c r="F162" s="25" t="s">
        <v>95</v>
      </c>
      <c r="G162" s="456"/>
      <c r="H162" s="461"/>
    </row>
    <row r="163" spans="1:8" x14ac:dyDescent="0.25">
      <c r="A163" s="451"/>
      <c r="B163" s="39" t="s">
        <v>169</v>
      </c>
      <c r="C163" s="147" t="s">
        <v>388</v>
      </c>
      <c r="D163" s="46">
        <v>1062.5</v>
      </c>
      <c r="E163" s="12">
        <v>44301</v>
      </c>
      <c r="F163" s="25" t="s">
        <v>38</v>
      </c>
      <c r="G163" s="456"/>
      <c r="H163" s="461"/>
    </row>
    <row r="164" spans="1:8" x14ac:dyDescent="0.25">
      <c r="A164" s="451"/>
      <c r="B164" s="39" t="s">
        <v>169</v>
      </c>
      <c r="C164" s="147" t="s">
        <v>389</v>
      </c>
      <c r="D164" s="46">
        <v>1875</v>
      </c>
      <c r="E164" s="12">
        <v>44301</v>
      </c>
      <c r="F164" s="25" t="s">
        <v>38</v>
      </c>
      <c r="G164" s="456"/>
      <c r="H164" s="461"/>
    </row>
    <row r="165" spans="1:8" x14ac:dyDescent="0.25">
      <c r="A165" s="451"/>
      <c r="B165" s="39" t="s">
        <v>381</v>
      </c>
      <c r="C165" s="147" t="s">
        <v>390</v>
      </c>
      <c r="D165" s="46">
        <v>236.52</v>
      </c>
      <c r="E165" s="12">
        <v>44305</v>
      </c>
      <c r="F165" s="25" t="s">
        <v>38</v>
      </c>
      <c r="G165" s="456"/>
      <c r="H165" s="461"/>
    </row>
    <row r="166" spans="1:8" x14ac:dyDescent="0.25">
      <c r="A166" s="451"/>
      <c r="B166" s="39" t="s">
        <v>169</v>
      </c>
      <c r="C166" s="147" t="s">
        <v>391</v>
      </c>
      <c r="D166" s="46">
        <v>1875</v>
      </c>
      <c r="E166" s="12">
        <v>44305</v>
      </c>
      <c r="F166" s="25" t="s">
        <v>38</v>
      </c>
      <c r="G166" s="456"/>
      <c r="H166" s="461"/>
    </row>
    <row r="167" spans="1:8" x14ac:dyDescent="0.25">
      <c r="A167" s="451"/>
      <c r="B167" s="39" t="s">
        <v>302</v>
      </c>
      <c r="C167" s="147" t="s">
        <v>303</v>
      </c>
      <c r="D167" s="46">
        <v>200</v>
      </c>
      <c r="E167" s="12">
        <v>44305</v>
      </c>
      <c r="F167" s="25" t="s">
        <v>38</v>
      </c>
      <c r="G167" s="456"/>
      <c r="H167" s="461"/>
    </row>
    <row r="168" spans="1:8" x14ac:dyDescent="0.25">
      <c r="A168" s="451"/>
      <c r="B168" s="39" t="s">
        <v>94</v>
      </c>
      <c r="C168" s="147" t="s">
        <v>177</v>
      </c>
      <c r="D168" s="46">
        <v>3850</v>
      </c>
      <c r="E168" s="12">
        <v>44309</v>
      </c>
      <c r="F168" s="25" t="s">
        <v>95</v>
      </c>
      <c r="G168" s="456"/>
      <c r="H168" s="461"/>
    </row>
    <row r="169" spans="1:8" x14ac:dyDescent="0.25">
      <c r="A169" s="451"/>
      <c r="B169" s="39" t="s">
        <v>94</v>
      </c>
      <c r="C169" s="147" t="s">
        <v>177</v>
      </c>
      <c r="D169" s="46">
        <v>3736.6</v>
      </c>
      <c r="E169" s="12">
        <v>44315</v>
      </c>
      <c r="F169" s="25" t="s">
        <v>95</v>
      </c>
      <c r="G169" s="456"/>
      <c r="H169" s="461"/>
    </row>
    <row r="170" spans="1:8" x14ac:dyDescent="0.25">
      <c r="A170" s="451"/>
      <c r="B170" s="39" t="s">
        <v>185</v>
      </c>
      <c r="C170" s="276" t="s">
        <v>392</v>
      </c>
      <c r="D170" s="46">
        <v>2306.4</v>
      </c>
      <c r="E170" s="12">
        <v>44315</v>
      </c>
      <c r="F170" s="25" t="s">
        <v>38</v>
      </c>
      <c r="G170" s="456"/>
      <c r="H170" s="461"/>
    </row>
    <row r="171" spans="1:8" x14ac:dyDescent="0.25">
      <c r="A171" s="451"/>
      <c r="B171" s="39" t="s">
        <v>134</v>
      </c>
      <c r="C171" s="276" t="s">
        <v>393</v>
      </c>
      <c r="D171" s="46">
        <v>3185.72</v>
      </c>
      <c r="E171" s="12">
        <v>44315</v>
      </c>
      <c r="F171" s="25" t="s">
        <v>38</v>
      </c>
      <c r="G171" s="456"/>
      <c r="H171" s="461"/>
    </row>
    <row r="172" spans="1:8" x14ac:dyDescent="0.25">
      <c r="A172" s="451"/>
      <c r="B172" s="39" t="s">
        <v>341</v>
      </c>
      <c r="C172" s="39" t="s">
        <v>148</v>
      </c>
      <c r="D172" s="46">
        <v>1064</v>
      </c>
      <c r="E172" s="12">
        <v>44315</v>
      </c>
      <c r="F172" s="25" t="s">
        <v>38</v>
      </c>
      <c r="G172" s="456"/>
      <c r="H172" s="461"/>
    </row>
    <row r="173" spans="1:8" x14ac:dyDescent="0.25">
      <c r="A173" s="451"/>
      <c r="B173" s="39"/>
      <c r="C173" s="39"/>
      <c r="D173" s="46"/>
      <c r="E173" s="12"/>
      <c r="F173" s="25"/>
      <c r="G173" s="456"/>
      <c r="H173" s="461"/>
    </row>
    <row r="174" spans="1:8" ht="16.5" thickBot="1" x14ac:dyDescent="0.3">
      <c r="A174" s="451"/>
      <c r="B174" s="14"/>
      <c r="C174" s="14"/>
      <c r="D174" s="15"/>
      <c r="E174" s="71"/>
      <c r="F174" s="6"/>
      <c r="G174" s="456"/>
      <c r="H174" s="461"/>
    </row>
    <row r="175" spans="1:8" ht="16.5" thickBot="1" x14ac:dyDescent="0.3">
      <c r="A175" s="20"/>
      <c r="B175" s="9"/>
      <c r="C175" s="9"/>
      <c r="D175" s="78">
        <f>SUM(D153:D174)</f>
        <v>41464.800000000003</v>
      </c>
      <c r="E175" s="68"/>
      <c r="F175" s="9"/>
      <c r="G175" s="133"/>
      <c r="H175" s="62"/>
    </row>
    <row r="176" spans="1:8" x14ac:dyDescent="0.25">
      <c r="A176" s="20"/>
      <c r="B176" s="9"/>
      <c r="C176" s="9"/>
      <c r="D176" s="237"/>
      <c r="E176" s="68"/>
      <c r="F176" s="9"/>
      <c r="G176" s="133"/>
      <c r="H176" s="62"/>
    </row>
    <row r="177" spans="1:8" x14ac:dyDescent="0.25">
      <c r="A177" s="20"/>
      <c r="B177" s="9"/>
      <c r="C177" s="9"/>
      <c r="D177" s="237"/>
      <c r="E177" s="68"/>
      <c r="F177" s="9"/>
      <c r="G177" s="133"/>
      <c r="H177" s="62"/>
    </row>
    <row r="178" spans="1:8" x14ac:dyDescent="0.25">
      <c r="A178" s="20"/>
      <c r="B178" s="9"/>
      <c r="C178" s="9"/>
      <c r="D178" s="48"/>
      <c r="E178" s="68"/>
      <c r="F178" s="9"/>
      <c r="G178" s="133"/>
      <c r="H178" s="62"/>
    </row>
    <row r="179" spans="1:8" x14ac:dyDescent="0.25">
      <c r="A179" s="452" t="s">
        <v>68</v>
      </c>
      <c r="B179" s="14" t="s">
        <v>53</v>
      </c>
      <c r="C179" s="14" t="s">
        <v>88</v>
      </c>
      <c r="D179" s="15">
        <v>395.89</v>
      </c>
      <c r="E179" s="69">
        <v>44294</v>
      </c>
      <c r="F179" s="22" t="s">
        <v>38</v>
      </c>
      <c r="G179" s="438">
        <v>1.21E-2</v>
      </c>
      <c r="H179" s="441">
        <v>1.21E-2</v>
      </c>
    </row>
    <row r="180" spans="1:8" x14ac:dyDescent="0.25">
      <c r="A180" s="444"/>
      <c r="B180" s="14"/>
      <c r="C180" s="23"/>
      <c r="D180" s="24"/>
      <c r="E180" s="69"/>
      <c r="F180" s="22"/>
      <c r="G180" s="439"/>
      <c r="H180" s="442"/>
    </row>
    <row r="181" spans="1:8" x14ac:dyDescent="0.25">
      <c r="A181" s="444"/>
      <c r="B181" s="235"/>
      <c r="C181" s="236"/>
      <c r="D181" s="24"/>
      <c r="E181" s="69"/>
      <c r="F181" s="22"/>
      <c r="G181" s="439"/>
      <c r="H181" s="442"/>
    </row>
    <row r="182" spans="1:8" ht="16.5" thickBot="1" x14ac:dyDescent="0.3">
      <c r="A182" s="482"/>
      <c r="B182" s="17"/>
      <c r="C182" s="26"/>
      <c r="D182" s="51"/>
      <c r="E182" s="72"/>
      <c r="F182" s="28"/>
      <c r="G182" s="440"/>
      <c r="H182" s="443"/>
    </row>
    <row r="183" spans="1:8" ht="16.5" thickBot="1" x14ac:dyDescent="0.3">
      <c r="A183" s="20"/>
      <c r="B183" s="9"/>
      <c r="C183" s="9"/>
      <c r="D183" s="77">
        <f>SUM(D179:D182)</f>
        <v>395.89</v>
      </c>
      <c r="E183" s="68"/>
      <c r="F183" s="9"/>
      <c r="G183" s="133"/>
      <c r="H183" s="62"/>
    </row>
    <row r="184" spans="1:8" x14ac:dyDescent="0.25">
      <c r="A184" s="20"/>
      <c r="B184" s="9"/>
      <c r="C184" s="9"/>
      <c r="D184" s="48"/>
      <c r="E184" s="68"/>
      <c r="F184" s="9"/>
      <c r="G184" s="133"/>
      <c r="H184" s="62"/>
    </row>
    <row r="185" spans="1:8" x14ac:dyDescent="0.25">
      <c r="A185" s="452" t="s">
        <v>106</v>
      </c>
      <c r="B185" s="158" t="s">
        <v>145</v>
      </c>
      <c r="C185" s="159" t="s">
        <v>146</v>
      </c>
      <c r="D185" s="160">
        <v>16380.94</v>
      </c>
      <c r="E185" s="161">
        <v>44287</v>
      </c>
      <c r="F185" s="162" t="s">
        <v>38</v>
      </c>
      <c r="G185" s="457"/>
      <c r="H185" s="462">
        <v>5.4100000000000002E-2</v>
      </c>
    </row>
    <row r="186" spans="1:8" x14ac:dyDescent="0.25">
      <c r="A186" s="444"/>
      <c r="B186" s="234" t="s">
        <v>136</v>
      </c>
      <c r="C186" s="249" t="s">
        <v>168</v>
      </c>
      <c r="D186" s="160">
        <v>3249.2</v>
      </c>
      <c r="E186" s="161">
        <v>44301</v>
      </c>
      <c r="F186" s="162" t="s">
        <v>44</v>
      </c>
      <c r="G186" s="483"/>
      <c r="H186" s="485"/>
    </row>
    <row r="187" spans="1:8" x14ac:dyDescent="0.25">
      <c r="A187" s="444"/>
      <c r="B187" s="158" t="s">
        <v>145</v>
      </c>
      <c r="C187" s="277" t="s">
        <v>399</v>
      </c>
      <c r="D187" s="160">
        <v>16380.94</v>
      </c>
      <c r="E187" s="161">
        <v>44316</v>
      </c>
      <c r="F187" s="162" t="s">
        <v>38</v>
      </c>
      <c r="G187" s="483"/>
      <c r="H187" s="485"/>
    </row>
    <row r="188" spans="1:8" ht="16.5" thickBot="1" x14ac:dyDescent="0.3">
      <c r="A188" s="482"/>
      <c r="B188" s="17"/>
      <c r="C188" s="16"/>
      <c r="D188" s="49"/>
      <c r="E188" s="70"/>
      <c r="F188" s="17"/>
      <c r="G188" s="484"/>
      <c r="H188" s="486"/>
    </row>
    <row r="189" spans="1:8" ht="16.5" thickBot="1" x14ac:dyDescent="0.3">
      <c r="A189" s="20"/>
      <c r="B189" s="29"/>
      <c r="C189" s="29"/>
      <c r="D189" s="77">
        <f>SUM(D185:D188)</f>
        <v>36011.08</v>
      </c>
      <c r="E189" s="73"/>
      <c r="F189" s="29"/>
      <c r="G189" s="133"/>
      <c r="H189" s="62"/>
    </row>
    <row r="190" spans="1:8" x14ac:dyDescent="0.25">
      <c r="A190" s="20"/>
      <c r="B190" s="29"/>
      <c r="C190" s="29"/>
      <c r="D190" s="52"/>
      <c r="E190" s="73"/>
      <c r="F190" s="29"/>
      <c r="G190" s="133"/>
      <c r="H190" s="62"/>
    </row>
    <row r="191" spans="1:8" x14ac:dyDescent="0.25">
      <c r="A191" s="20"/>
      <c r="B191" s="29"/>
      <c r="C191" s="29"/>
      <c r="D191" s="52"/>
      <c r="E191" s="73"/>
      <c r="F191" s="29"/>
      <c r="G191" s="133"/>
      <c r="H191" s="62"/>
    </row>
    <row r="192" spans="1:8" x14ac:dyDescent="0.25">
      <c r="A192" s="479"/>
      <c r="B192" s="39" t="s">
        <v>45</v>
      </c>
      <c r="C192" s="146" t="s">
        <v>83</v>
      </c>
      <c r="D192" s="46">
        <v>2601.92</v>
      </c>
      <c r="E192" s="71">
        <v>44287</v>
      </c>
      <c r="F192" s="22" t="s">
        <v>38</v>
      </c>
      <c r="G192" s="438"/>
      <c r="H192" s="441">
        <v>0.1152</v>
      </c>
    </row>
    <row r="193" spans="1:8" x14ac:dyDescent="0.25">
      <c r="A193" s="479"/>
      <c r="B193" s="39" t="s">
        <v>51</v>
      </c>
      <c r="C193" s="146" t="s">
        <v>397</v>
      </c>
      <c r="D193" s="46">
        <v>221.98</v>
      </c>
      <c r="E193" s="71">
        <v>44292</v>
      </c>
      <c r="F193" s="22" t="s">
        <v>37</v>
      </c>
      <c r="G193" s="439"/>
      <c r="H193" s="442"/>
    </row>
    <row r="194" spans="1:8" x14ac:dyDescent="0.25">
      <c r="A194" s="479"/>
      <c r="B194" s="39" t="s">
        <v>45</v>
      </c>
      <c r="C194" s="146" t="s">
        <v>83</v>
      </c>
      <c r="D194" s="46">
        <v>1786.29</v>
      </c>
      <c r="E194" s="71">
        <v>44294</v>
      </c>
      <c r="F194" s="22" t="s">
        <v>38</v>
      </c>
      <c r="G194" s="439"/>
      <c r="H194" s="442"/>
    </row>
    <row r="195" spans="1:8" x14ac:dyDescent="0.25">
      <c r="A195" s="479"/>
      <c r="B195" s="39" t="s">
        <v>156</v>
      </c>
      <c r="C195" s="146" t="s">
        <v>147</v>
      </c>
      <c r="D195" s="46">
        <v>498.45</v>
      </c>
      <c r="E195" s="71">
        <v>44298</v>
      </c>
      <c r="F195" s="22" t="s">
        <v>37</v>
      </c>
      <c r="G195" s="439"/>
      <c r="H195" s="442"/>
    </row>
    <row r="196" spans="1:8" x14ac:dyDescent="0.25">
      <c r="A196" s="479"/>
      <c r="B196" s="39" t="s">
        <v>156</v>
      </c>
      <c r="C196" s="146" t="s">
        <v>83</v>
      </c>
      <c r="D196" s="46">
        <v>1434.55</v>
      </c>
      <c r="E196" s="71">
        <v>44298</v>
      </c>
      <c r="F196" s="22" t="s">
        <v>37</v>
      </c>
      <c r="G196" s="439"/>
      <c r="H196" s="442"/>
    </row>
    <row r="197" spans="1:8" x14ac:dyDescent="0.25">
      <c r="A197" s="479"/>
      <c r="B197" s="39" t="s">
        <v>51</v>
      </c>
      <c r="C197" s="193" t="s">
        <v>398</v>
      </c>
      <c r="D197" s="46">
        <v>133.05000000000001</v>
      </c>
      <c r="E197" s="71">
        <v>44298</v>
      </c>
      <c r="F197" s="22" t="s">
        <v>37</v>
      </c>
      <c r="G197" s="439"/>
      <c r="H197" s="442"/>
    </row>
    <row r="198" spans="1:8" x14ac:dyDescent="0.25">
      <c r="A198" s="479"/>
      <c r="B198" s="39" t="s">
        <v>45</v>
      </c>
      <c r="C198" s="146" t="s">
        <v>83</v>
      </c>
      <c r="D198" s="46">
        <v>2011.92</v>
      </c>
      <c r="E198" s="71">
        <v>44301</v>
      </c>
      <c r="F198" s="22" t="s">
        <v>38</v>
      </c>
      <c r="G198" s="439"/>
      <c r="H198" s="442"/>
    </row>
    <row r="199" spans="1:8" x14ac:dyDescent="0.25">
      <c r="A199" s="479"/>
      <c r="B199" s="39" t="s">
        <v>305</v>
      </c>
      <c r="C199" s="281" t="s">
        <v>306</v>
      </c>
      <c r="D199" s="46">
        <v>283.13</v>
      </c>
      <c r="E199" s="71">
        <v>44306</v>
      </c>
      <c r="F199" s="22" t="s">
        <v>37</v>
      </c>
      <c r="G199" s="439"/>
      <c r="H199" s="442"/>
    </row>
    <row r="200" spans="1:8" x14ac:dyDescent="0.25">
      <c r="A200" s="479"/>
      <c r="B200" s="39" t="s">
        <v>45</v>
      </c>
      <c r="C200" s="146" t="s">
        <v>83</v>
      </c>
      <c r="D200" s="46">
        <v>1823.89</v>
      </c>
      <c r="E200" s="71">
        <v>44309</v>
      </c>
      <c r="F200" s="22" t="s">
        <v>38</v>
      </c>
      <c r="G200" s="439"/>
      <c r="H200" s="442"/>
    </row>
    <row r="201" spans="1:8" x14ac:dyDescent="0.25">
      <c r="A201" s="479"/>
      <c r="B201" s="39" t="s">
        <v>120</v>
      </c>
      <c r="C201" s="25" t="s">
        <v>159</v>
      </c>
      <c r="D201" s="46">
        <v>41.75</v>
      </c>
      <c r="E201" s="71">
        <v>44309</v>
      </c>
      <c r="F201" s="22" t="s">
        <v>37</v>
      </c>
      <c r="G201" s="439"/>
      <c r="H201" s="442"/>
    </row>
    <row r="202" spans="1:8" x14ac:dyDescent="0.25">
      <c r="A202" s="479"/>
      <c r="B202" s="39" t="s">
        <v>305</v>
      </c>
      <c r="C202" s="280" t="s">
        <v>406</v>
      </c>
      <c r="D202" s="46">
        <v>3093.49</v>
      </c>
      <c r="E202" s="71">
        <v>44313</v>
      </c>
      <c r="F202" s="22" t="s">
        <v>37</v>
      </c>
      <c r="G202" s="439"/>
      <c r="H202" s="442"/>
    </row>
    <row r="203" spans="1:8" x14ac:dyDescent="0.25">
      <c r="A203" s="479"/>
      <c r="B203" s="39" t="s">
        <v>45</v>
      </c>
      <c r="C203" s="146" t="s">
        <v>83</v>
      </c>
      <c r="D203" s="46">
        <v>2171.75</v>
      </c>
      <c r="E203" s="71">
        <v>44315</v>
      </c>
      <c r="F203" s="22" t="s">
        <v>38</v>
      </c>
      <c r="G203" s="439"/>
      <c r="H203" s="442"/>
    </row>
    <row r="204" spans="1:8" x14ac:dyDescent="0.25">
      <c r="A204" s="479"/>
      <c r="B204" s="123"/>
      <c r="C204" s="174"/>
      <c r="D204" s="152"/>
      <c r="E204" s="153"/>
      <c r="F204" s="154"/>
      <c r="G204" s="439"/>
      <c r="H204" s="442"/>
    </row>
    <row r="205" spans="1:8" ht="16.5" thickBot="1" x14ac:dyDescent="0.3">
      <c r="A205" s="477"/>
      <c r="B205" s="16"/>
      <c r="C205" s="27"/>
      <c r="D205" s="49"/>
      <c r="E205" s="70"/>
      <c r="F205" s="31"/>
      <c r="G205" s="440"/>
      <c r="H205" s="443"/>
    </row>
    <row r="206" spans="1:8" ht="16.5" thickBot="1" x14ac:dyDescent="0.3">
      <c r="A206" s="475"/>
      <c r="B206" s="476"/>
      <c r="C206" s="9"/>
      <c r="D206" s="79">
        <f>SUM(D192:D205)</f>
        <v>16102.169999999998</v>
      </c>
      <c r="E206" s="68"/>
      <c r="F206" s="9"/>
      <c r="G206" s="133"/>
      <c r="H206" s="62"/>
    </row>
    <row r="207" spans="1:8" ht="16.5" thickBot="1" x14ac:dyDescent="0.3">
      <c r="A207" s="477"/>
      <c r="B207" s="478"/>
      <c r="C207" s="9"/>
      <c r="D207" s="48"/>
      <c r="E207" s="68"/>
      <c r="F207" s="9"/>
      <c r="G207" s="133"/>
      <c r="H207" s="62"/>
    </row>
    <row r="208" spans="1:8" x14ac:dyDescent="0.25">
      <c r="A208" s="479" t="s">
        <v>107</v>
      </c>
      <c r="B208" s="138" t="s">
        <v>400</v>
      </c>
      <c r="C208" s="148" t="s">
        <v>256</v>
      </c>
      <c r="D208" s="47">
        <v>10.45</v>
      </c>
      <c r="E208" s="40">
        <v>44300</v>
      </c>
      <c r="F208" s="149" t="s">
        <v>257</v>
      </c>
      <c r="G208" s="438">
        <v>0</v>
      </c>
      <c r="H208" s="441">
        <v>4.0000000000000002E-4</v>
      </c>
    </row>
    <row r="209" spans="1:8" x14ac:dyDescent="0.25">
      <c r="A209" s="479"/>
      <c r="B209" s="138"/>
      <c r="C209" s="139"/>
      <c r="D209" s="53"/>
      <c r="E209" s="74"/>
      <c r="F209" s="128"/>
      <c r="G209" s="480"/>
      <c r="H209" s="481"/>
    </row>
    <row r="210" spans="1:8" x14ac:dyDescent="0.25">
      <c r="A210" s="202"/>
      <c r="B210" s="177"/>
      <c r="C210" s="178"/>
      <c r="D210" s="179"/>
      <c r="E210" s="203"/>
      <c r="F210" s="154"/>
      <c r="G210" s="204"/>
      <c r="H210" s="201"/>
    </row>
    <row r="211" spans="1:8" ht="16.5" thickBot="1" x14ac:dyDescent="0.3">
      <c r="A211" s="188"/>
      <c r="B211" s="7"/>
      <c r="C211" s="17"/>
      <c r="D211" s="49"/>
      <c r="E211" s="70"/>
      <c r="F211" s="17"/>
      <c r="G211" s="189"/>
      <c r="H211" s="190"/>
    </row>
    <row r="212" spans="1:8" ht="16.5" thickBot="1" x14ac:dyDescent="0.3">
      <c r="A212" s="20"/>
      <c r="B212" s="9"/>
      <c r="C212" s="9"/>
      <c r="D212" s="77">
        <f>SUM(D208:D211)</f>
        <v>10.45</v>
      </c>
      <c r="E212" s="68"/>
      <c r="F212" s="19"/>
      <c r="G212" s="134"/>
      <c r="H212" s="63"/>
    </row>
    <row r="213" spans="1:8" x14ac:dyDescent="0.25">
      <c r="A213" s="20"/>
      <c r="B213" s="9"/>
      <c r="C213" s="9"/>
      <c r="D213" s="48"/>
      <c r="E213" s="68"/>
      <c r="F213" s="19"/>
      <c r="G213" s="134"/>
      <c r="H213" s="63"/>
    </row>
    <row r="214" spans="1:8" x14ac:dyDescent="0.25">
      <c r="A214" s="452" t="s">
        <v>108</v>
      </c>
      <c r="B214" s="32" t="s">
        <v>81</v>
      </c>
      <c r="C214" s="32" t="s">
        <v>82</v>
      </c>
      <c r="D214" s="47">
        <v>260.60000000000002</v>
      </c>
      <c r="E214" s="40">
        <v>44294</v>
      </c>
      <c r="F214" s="22" t="s">
        <v>38</v>
      </c>
      <c r="G214" s="439">
        <v>0</v>
      </c>
      <c r="H214" s="488">
        <v>4.7600000000000003E-2</v>
      </c>
    </row>
    <row r="215" spans="1:8" x14ac:dyDescent="0.25">
      <c r="A215" s="444"/>
      <c r="B215" s="25" t="s">
        <v>109</v>
      </c>
      <c r="C215" s="25" t="s">
        <v>92</v>
      </c>
      <c r="D215" s="50">
        <v>521.61</v>
      </c>
      <c r="E215" s="40">
        <v>44294</v>
      </c>
      <c r="F215" s="22" t="s">
        <v>38</v>
      </c>
      <c r="G215" s="439"/>
      <c r="H215" s="488"/>
    </row>
    <row r="216" spans="1:8" x14ac:dyDescent="0.25">
      <c r="A216" s="444"/>
      <c r="B216" s="279" t="s">
        <v>402</v>
      </c>
      <c r="C216" s="123" t="s">
        <v>403</v>
      </c>
      <c r="D216" s="152">
        <v>10300</v>
      </c>
      <c r="E216" s="153">
        <v>44300</v>
      </c>
      <c r="F216" s="154" t="s">
        <v>38</v>
      </c>
      <c r="G216" s="439"/>
      <c r="H216" s="488"/>
    </row>
    <row r="217" spans="1:8" x14ac:dyDescent="0.25">
      <c r="A217" s="444"/>
      <c r="B217" s="279" t="s">
        <v>405</v>
      </c>
      <c r="C217" s="123" t="s">
        <v>288</v>
      </c>
      <c r="D217" s="152">
        <v>550</v>
      </c>
      <c r="E217" s="153">
        <v>44305</v>
      </c>
      <c r="F217" s="154" t="s">
        <v>38</v>
      </c>
      <c r="G217" s="439"/>
      <c r="H217" s="488"/>
    </row>
    <row r="218" spans="1:8" x14ac:dyDescent="0.25">
      <c r="A218" s="444"/>
      <c r="B218" s="123" t="s">
        <v>297</v>
      </c>
      <c r="C218" s="279" t="s">
        <v>404</v>
      </c>
      <c r="D218" s="152">
        <v>372.95</v>
      </c>
      <c r="E218" s="153">
        <v>44305</v>
      </c>
      <c r="F218" s="154" t="s">
        <v>38</v>
      </c>
      <c r="G218" s="439"/>
      <c r="H218" s="488"/>
    </row>
    <row r="219" spans="1:8" ht="16.5" thickBot="1" x14ac:dyDescent="0.3">
      <c r="A219" s="482"/>
      <c r="B219" s="16"/>
      <c r="C219" s="27"/>
      <c r="D219" s="49"/>
      <c r="E219" s="70"/>
      <c r="F219" s="31"/>
      <c r="G219" s="440"/>
      <c r="H219" s="489"/>
    </row>
    <row r="220" spans="1:8" ht="16.5" thickBot="1" x14ac:dyDescent="0.3">
      <c r="A220" s="109"/>
      <c r="B220" s="2"/>
      <c r="C220" s="2"/>
      <c r="D220" s="112">
        <f>SUM(D214:D219)</f>
        <v>12005.16</v>
      </c>
      <c r="E220" s="111"/>
      <c r="F220" s="2"/>
      <c r="G220" s="135"/>
      <c r="H220" s="110"/>
    </row>
    <row r="221" spans="1:8" x14ac:dyDescent="0.25">
      <c r="A221" s="2"/>
      <c r="B221" s="2"/>
      <c r="C221" s="2"/>
      <c r="D221" s="278"/>
      <c r="E221" s="111"/>
      <c r="F221" s="2"/>
      <c r="G221" s="135"/>
      <c r="H221" s="110"/>
    </row>
    <row r="222" spans="1:8" x14ac:dyDescent="0.25">
      <c r="A222" s="452" t="s">
        <v>55</v>
      </c>
      <c r="B222" s="32" t="s">
        <v>401</v>
      </c>
      <c r="C222" s="32" t="s">
        <v>231</v>
      </c>
      <c r="D222" s="47">
        <v>27.63</v>
      </c>
      <c r="E222" s="40">
        <v>44298</v>
      </c>
      <c r="F222" s="22" t="s">
        <v>44</v>
      </c>
      <c r="G222" s="438">
        <v>0</v>
      </c>
      <c r="H222" s="487">
        <v>2.3E-3</v>
      </c>
    </row>
    <row r="223" spans="1:8" x14ac:dyDescent="0.25">
      <c r="A223" s="444"/>
      <c r="B223" s="25" t="s">
        <v>401</v>
      </c>
      <c r="C223" s="25" t="s">
        <v>233</v>
      </c>
      <c r="D223" s="50">
        <v>30.98</v>
      </c>
      <c r="E223" s="40">
        <v>44298</v>
      </c>
      <c r="F223" s="22" t="s">
        <v>44</v>
      </c>
      <c r="G223" s="439"/>
      <c r="H223" s="488"/>
    </row>
    <row r="224" spans="1:8" x14ac:dyDescent="0.25">
      <c r="A224" s="444"/>
      <c r="B224" s="25"/>
      <c r="C224" s="25"/>
      <c r="D224" s="50"/>
      <c r="E224" s="40"/>
      <c r="F224" s="22"/>
      <c r="G224" s="439"/>
      <c r="H224" s="488"/>
    </row>
    <row r="225" spans="1:8" ht="16.5" thickBot="1" x14ac:dyDescent="0.3">
      <c r="A225" s="482"/>
      <c r="B225" s="16"/>
      <c r="C225" s="27"/>
      <c r="D225" s="49"/>
      <c r="E225" s="70"/>
      <c r="F225" s="31"/>
      <c r="G225" s="440"/>
      <c r="H225" s="489"/>
    </row>
    <row r="226" spans="1:8" ht="16.5" thickBot="1" x14ac:dyDescent="0.3">
      <c r="A226" s="109"/>
      <c r="B226" s="2"/>
      <c r="C226" s="2"/>
      <c r="D226" s="112">
        <v>58.61</v>
      </c>
      <c r="E226" s="111"/>
      <c r="F226" s="2"/>
      <c r="G226" s="135"/>
      <c r="H226" s="110"/>
    </row>
    <row r="228" spans="1:8" ht="16.5" thickBot="1" x14ac:dyDescent="0.3"/>
    <row r="229" spans="1:8" ht="16.5" thickBot="1" x14ac:dyDescent="0.3">
      <c r="A229" s="194" t="s">
        <v>110</v>
      </c>
      <c r="B229" s="195"/>
      <c r="C229" s="195"/>
      <c r="D229" s="196">
        <v>372049.63</v>
      </c>
      <c r="E229" s="197"/>
      <c r="F229" s="198"/>
      <c r="G229" s="199"/>
      <c r="H229" s="200"/>
    </row>
    <row r="235" spans="1:8" x14ac:dyDescent="0.25">
      <c r="C235" s="126" t="s">
        <v>142</v>
      </c>
    </row>
    <row r="236" spans="1:8" x14ac:dyDescent="0.25">
      <c r="C236" t="s">
        <v>14</v>
      </c>
    </row>
  </sheetData>
  <mergeCells count="39">
    <mergeCell ref="A222:A225"/>
    <mergeCell ref="G222:G225"/>
    <mergeCell ref="H222:H225"/>
    <mergeCell ref="A214:A219"/>
    <mergeCell ref="G214:G219"/>
    <mergeCell ref="H214:H219"/>
    <mergeCell ref="A1:H5"/>
    <mergeCell ref="A6:H7"/>
    <mergeCell ref="A206:B207"/>
    <mergeCell ref="A208:A209"/>
    <mergeCell ref="G208:G209"/>
    <mergeCell ref="H208:H209"/>
    <mergeCell ref="A185:A188"/>
    <mergeCell ref="G185:G188"/>
    <mergeCell ref="H185:H188"/>
    <mergeCell ref="A192:A205"/>
    <mergeCell ref="G192:G205"/>
    <mergeCell ref="H192:H205"/>
    <mergeCell ref="A153:A174"/>
    <mergeCell ref="G153:G174"/>
    <mergeCell ref="H153:H174"/>
    <mergeCell ref="A179:A182"/>
    <mergeCell ref="G179:G182"/>
    <mergeCell ref="H179:H182"/>
    <mergeCell ref="A17:A58"/>
    <mergeCell ref="G17:G58"/>
    <mergeCell ref="H17:H58"/>
    <mergeCell ref="A61:A148"/>
    <mergeCell ref="G61:G148"/>
    <mergeCell ref="H61:H148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75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Planilha1</vt:lpstr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2021-05-12T20:31:47Z</cp:lastPrinted>
  <dcterms:created xsi:type="dcterms:W3CDTF">2014-10-01T16:57:45Z</dcterms:created>
  <dcterms:modified xsi:type="dcterms:W3CDTF">2021-05-13T16:24:34Z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