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ilhas mensais - 2019\"/>
    </mc:Choice>
  </mc:AlternateContent>
  <bookViews>
    <workbookView xWindow="0" yWindow="0" windowWidth="15360" windowHeight="7050"/>
  </bookViews>
  <sheets>
    <sheet name="Junho" sheetId="1" r:id="rId1"/>
  </sheets>
  <calcPr calcId="162913"/>
</workbook>
</file>

<file path=xl/calcChain.xml><?xml version="1.0" encoding="utf-8"?>
<calcChain xmlns="http://schemas.openxmlformats.org/spreadsheetml/2006/main">
  <c r="E13" i="1" l="1"/>
  <c r="I50" i="1"/>
  <c r="I52" i="1" s="1"/>
  <c r="E20" i="1" l="1"/>
  <c r="E169" i="1"/>
  <c r="E17" i="1" s="1"/>
  <c r="E12" i="1"/>
  <c r="E15" i="1"/>
  <c r="E16" i="1" l="1"/>
  <c r="E18" i="1" s="1"/>
  <c r="H18" i="1" s="1"/>
</calcChain>
</file>

<file path=xl/sharedStrings.xml><?xml version="1.0" encoding="utf-8"?>
<sst xmlns="http://schemas.openxmlformats.org/spreadsheetml/2006/main" count="514" uniqueCount="308">
  <si>
    <t>DEMONSTRATIVO DE ORIGENS E APLICAÇÕES DOS RECURSOS RECEBIDOS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</si>
  <si>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</si>
  <si>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</si>
  <si>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</si>
  <si>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</si>
  <si>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</si>
  <si>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emissão</t>
  </si>
  <si>
    <t>Número</t>
  </si>
  <si>
    <t>Total</t>
  </si>
  <si>
    <t>Data do Débito</t>
  </si>
  <si>
    <t>Associação Popular de Saúde</t>
  </si>
  <si>
    <t>CNPJ: 04.213.718/0001-17</t>
  </si>
  <si>
    <t>Rua Domingos de Lucca, nº 108 - Cangaíba - SP</t>
  </si>
  <si>
    <t>Tel: 2682-2017</t>
  </si>
  <si>
    <t>Entidade Parceira: Associação Popular de Saúde</t>
  </si>
  <si>
    <t>Telefones: 2682-2017 / 2568-2912</t>
  </si>
  <si>
    <t>E-mail: associacao.aps@gmail.com</t>
  </si>
  <si>
    <t>nº cheque</t>
  </si>
  <si>
    <t xml:space="preserve">Valor - Recebido do usuário: </t>
  </si>
  <si>
    <t xml:space="preserve">Valor  de Credito de Orgão Publico </t>
  </si>
  <si>
    <t>TOTAL</t>
  </si>
  <si>
    <t>transferência</t>
  </si>
  <si>
    <t>Transferência</t>
  </si>
  <si>
    <t>Pagamento colaboradora</t>
  </si>
  <si>
    <t>Pagamento colaborador</t>
  </si>
  <si>
    <t>Adelice Teixeira de Mello</t>
  </si>
  <si>
    <t>Vice Presidente</t>
  </si>
  <si>
    <t>Responsável pela Entidade: Henrique Sebastião Francé</t>
  </si>
  <si>
    <t>Débora X Martins</t>
  </si>
  <si>
    <t>Joana Paula</t>
  </si>
  <si>
    <t>Ederson Santos</t>
  </si>
  <si>
    <t>Graciete Etile</t>
  </si>
  <si>
    <t>Juliana dos Santos</t>
  </si>
  <si>
    <t>Ronaldo Moreno</t>
  </si>
  <si>
    <t>Luciana do Carmo</t>
  </si>
  <si>
    <t>Ajuda de custo voluntariado</t>
  </si>
  <si>
    <t>Heitor Santos</t>
  </si>
  <si>
    <t>Maria Solange</t>
  </si>
  <si>
    <t>Boleto</t>
  </si>
  <si>
    <t>José Jair Nogueira Emboava</t>
  </si>
  <si>
    <t>Tarifa bancária</t>
  </si>
  <si>
    <t>13113</t>
  </si>
  <si>
    <t>Rateio entre os projetos</t>
  </si>
  <si>
    <t>Despesas administrativas</t>
  </si>
  <si>
    <t>Jane R. Rodrigues</t>
  </si>
  <si>
    <t xml:space="preserve">Outras Receitas </t>
  </si>
  <si>
    <t>Genilson de Jesus</t>
  </si>
  <si>
    <t>551.819.000</t>
  </si>
  <si>
    <t>Clei Manoel</t>
  </si>
  <si>
    <t>Suellen Helena</t>
  </si>
  <si>
    <t>Carlos Alberto</t>
  </si>
  <si>
    <t>Nessivalda Alves</t>
  </si>
  <si>
    <t>Leandro Marciano</t>
  </si>
  <si>
    <t>051.766</t>
  </si>
  <si>
    <t xml:space="preserve">Honorina Pereira </t>
  </si>
  <si>
    <t>Maria das Graças Santos Silva</t>
  </si>
  <si>
    <t>Maria das Graça Santos</t>
  </si>
  <si>
    <t>Rateio entre projetos</t>
  </si>
  <si>
    <t>C.F.S Supermercados Eireli</t>
  </si>
  <si>
    <t>Subtotal</t>
  </si>
  <si>
    <t>Despesas do mês</t>
  </si>
  <si>
    <t>Saldo caixa</t>
  </si>
  <si>
    <t>Diferença</t>
  </si>
  <si>
    <t xml:space="preserve">Saldo Banco </t>
  </si>
  <si>
    <t>Saldo anterior</t>
  </si>
  <si>
    <t>Caixa diário</t>
  </si>
  <si>
    <t>Junho</t>
  </si>
  <si>
    <t>Gouveia Serviços administrativos</t>
  </si>
  <si>
    <t>Locação aluguel restaurante</t>
  </si>
  <si>
    <t>000.054.610</t>
  </si>
  <si>
    <t>Frigórifico 3 Irmãos Eireli</t>
  </si>
  <si>
    <t>Pernil com pele</t>
  </si>
  <si>
    <t>000.005.920</t>
  </si>
  <si>
    <t>Courinho, pé, peito bovino</t>
  </si>
  <si>
    <t>Iscas de acem, linguiça caçabresa</t>
  </si>
  <si>
    <t>Baron Alimentare Ltda</t>
  </si>
  <si>
    <t>Filé de frango</t>
  </si>
  <si>
    <t>Fabricação de telas exaltores e janelas</t>
  </si>
  <si>
    <t>Cubos acem</t>
  </si>
  <si>
    <t>60.401</t>
  </si>
  <si>
    <t>Tarifa de extrato postado</t>
  </si>
  <si>
    <t>Vivo</t>
  </si>
  <si>
    <t>Telefone e internet - csa 01 restaurante</t>
  </si>
  <si>
    <t>60.501</t>
  </si>
  <si>
    <t>043.032</t>
  </si>
  <si>
    <t>043.100</t>
  </si>
  <si>
    <t>049.120</t>
  </si>
  <si>
    <t>050.233</t>
  </si>
  <si>
    <t>051.695</t>
  </si>
  <si>
    <t>051.855</t>
  </si>
  <si>
    <t>552.062.000</t>
  </si>
  <si>
    <t>034.391</t>
  </si>
  <si>
    <t>553.386.000</t>
  </si>
  <si>
    <t>018.197</t>
  </si>
  <si>
    <t>553.558.000</t>
  </si>
  <si>
    <t>015.848</t>
  </si>
  <si>
    <t>017.763</t>
  </si>
  <si>
    <t>025.137</t>
  </si>
  <si>
    <t>025.318</t>
  </si>
  <si>
    <t>025.545</t>
  </si>
  <si>
    <t>Arlindo Venancio</t>
  </si>
  <si>
    <t>025.875</t>
  </si>
  <si>
    <t>Débora Rocca</t>
  </si>
  <si>
    <t>025.738</t>
  </si>
  <si>
    <t>554.239.000</t>
  </si>
  <si>
    <t>018.293</t>
  </si>
  <si>
    <t>Jozeli Vieira</t>
  </si>
  <si>
    <t>557.039.000</t>
  </si>
  <si>
    <t>010.124</t>
  </si>
  <si>
    <t>Manoel O Silva</t>
  </si>
  <si>
    <t>010.461</t>
  </si>
  <si>
    <t>Sueli de Souza</t>
  </si>
  <si>
    <t>011.146</t>
  </si>
  <si>
    <t>000.003.970</t>
  </si>
  <si>
    <t>Nova Saboreal Doces</t>
  </si>
  <si>
    <t>Cocada branca</t>
  </si>
  <si>
    <t>60.601</t>
  </si>
  <si>
    <t>000.000.418</t>
  </si>
  <si>
    <t>Lea Alves Maria Leme</t>
  </si>
  <si>
    <t>Hortifruti</t>
  </si>
  <si>
    <t>58.300.000</t>
  </si>
  <si>
    <t>126.863</t>
  </si>
  <si>
    <t xml:space="preserve">Vivo </t>
  </si>
  <si>
    <t>Telefone e internet - casa 01 restaurante</t>
  </si>
  <si>
    <t>50.252</t>
  </si>
  <si>
    <t>Fatura</t>
  </si>
  <si>
    <t>050.062</t>
  </si>
  <si>
    <t>050.095</t>
  </si>
  <si>
    <t>551.819.510</t>
  </si>
  <si>
    <t>049.991</t>
  </si>
  <si>
    <t>050.075</t>
  </si>
  <si>
    <t>050.084</t>
  </si>
  <si>
    <t>552.882.000</t>
  </si>
  <si>
    <t>028.495</t>
  </si>
  <si>
    <t>Arlindo Venâncio</t>
  </si>
  <si>
    <t>025.675</t>
  </si>
  <si>
    <t>Diferença de vale transporte - colaborador</t>
  </si>
  <si>
    <t>Silvana Rodrigues</t>
  </si>
  <si>
    <t>553.558.510</t>
  </si>
  <si>
    <t>025.862</t>
  </si>
  <si>
    <t xml:space="preserve">Clei Manoel </t>
  </si>
  <si>
    <t>Diferença de vale trasnporte - colaborador</t>
  </si>
  <si>
    <t>Folha de Pagamento - Guia</t>
  </si>
  <si>
    <t>Ir salários</t>
  </si>
  <si>
    <t>60.701</t>
  </si>
  <si>
    <t>Guia</t>
  </si>
  <si>
    <t>Pis salários</t>
  </si>
  <si>
    <t>60.702</t>
  </si>
  <si>
    <t>FGTS Salários</t>
  </si>
  <si>
    <t>60.703</t>
  </si>
  <si>
    <t>INSS Salários</t>
  </si>
  <si>
    <t>60.704</t>
  </si>
  <si>
    <t>Hyper descartáveis</t>
  </si>
  <si>
    <t>Produtos de limpeza, descartáveis</t>
  </si>
  <si>
    <t>61.001</t>
  </si>
  <si>
    <t>000.054.706</t>
  </si>
  <si>
    <t>Frigorífico 3 Irmãos Eireli</t>
  </si>
  <si>
    <t>61.002</t>
  </si>
  <si>
    <t>000.005.929</t>
  </si>
  <si>
    <t>José Jair Emboava</t>
  </si>
  <si>
    <t>Courinho, pé salgado, peito bovino</t>
  </si>
  <si>
    <t>61.003</t>
  </si>
  <si>
    <t xml:space="preserve">Inove Higiene Comércio </t>
  </si>
  <si>
    <t>Sabonete antisséptico, toalha bobina</t>
  </si>
  <si>
    <t>61.004</t>
  </si>
  <si>
    <t xml:space="preserve">Best Alimentos - Eireli </t>
  </si>
  <si>
    <t>Filé de peito</t>
  </si>
  <si>
    <t>61.005</t>
  </si>
  <si>
    <t xml:space="preserve">Pernil suíno </t>
  </si>
  <si>
    <t>61.006</t>
  </si>
  <si>
    <t>Baron alimentare Ltda</t>
  </si>
  <si>
    <t>Moela de frango/ linguiça calabresa</t>
  </si>
  <si>
    <t>61.007</t>
  </si>
  <si>
    <t>Previne Assistência Médica</t>
  </si>
  <si>
    <t>Saúde ocupacional</t>
  </si>
  <si>
    <t>61.008</t>
  </si>
  <si>
    <t>61.009</t>
  </si>
  <si>
    <t>61.010</t>
  </si>
  <si>
    <t>Gráfica Bilhordes Ltda</t>
  </si>
  <si>
    <t>1 Banner de lona- caixa unidade restaurante</t>
  </si>
  <si>
    <t>41.984</t>
  </si>
  <si>
    <t xml:space="preserve">Empório Mega 100 </t>
  </si>
  <si>
    <t>Alho dente,coloral, espinafre</t>
  </si>
  <si>
    <t>61.101</t>
  </si>
  <si>
    <t xml:space="preserve">Concessionária </t>
  </si>
  <si>
    <t>Enel - casa 02 unidade restaurante</t>
  </si>
  <si>
    <t>61.102</t>
  </si>
  <si>
    <t>Enel - casa 01 unidade restaurante</t>
  </si>
  <si>
    <t>61.103</t>
  </si>
  <si>
    <t xml:space="preserve"> Baron Alimentare Ltda - ME</t>
  </si>
  <si>
    <t>Linguiça carne</t>
  </si>
  <si>
    <t>61.104</t>
  </si>
  <si>
    <t>CIA Ultragaz</t>
  </si>
  <si>
    <t>Fornecimento de gás</t>
  </si>
  <si>
    <t>61.105</t>
  </si>
  <si>
    <t>Brasília Alimentos Ltda</t>
  </si>
  <si>
    <t>Arroz, feijão, açúcar</t>
  </si>
  <si>
    <t>61.201</t>
  </si>
  <si>
    <t>000.006.121</t>
  </si>
  <si>
    <t>Criveplas Confecção e Comércio</t>
  </si>
  <si>
    <t>Avental vinil - 30 unidades</t>
  </si>
  <si>
    <t>61.202</t>
  </si>
  <si>
    <t>551.583.000</t>
  </si>
  <si>
    <t>Manoel Orlando Souza da Silva</t>
  </si>
  <si>
    <t>Férias colaborador</t>
  </si>
  <si>
    <t>Tarifa transferência de recurso</t>
  </si>
  <si>
    <t>703.900.000</t>
  </si>
  <si>
    <t>Débito</t>
  </si>
  <si>
    <t>000.170.241</t>
  </si>
  <si>
    <t>Copolfood Comércio de Produtos</t>
  </si>
  <si>
    <t>Achocolatado,caldos,farinhas,vinagre,leite</t>
  </si>
  <si>
    <t>61.401</t>
  </si>
  <si>
    <t>Nova Clara Paes</t>
  </si>
  <si>
    <t>Padaria</t>
  </si>
  <si>
    <t>61.402</t>
  </si>
  <si>
    <t>Tarifa DOC/TED</t>
  </si>
  <si>
    <t>000.054.786</t>
  </si>
  <si>
    <t>Pernil com pele sem osso</t>
  </si>
  <si>
    <t>61.701</t>
  </si>
  <si>
    <t>000.005.939</t>
  </si>
  <si>
    <t>Jose Jair Nogueira Emoava</t>
  </si>
  <si>
    <t>Bacon,courinho,pés salgado e peito bovino</t>
  </si>
  <si>
    <t>61.702</t>
  </si>
  <si>
    <t>000.014.612</t>
  </si>
  <si>
    <t>Iwamaq Com. De Equipamentos</t>
  </si>
  <si>
    <t>Produtos máquina de lavar louça</t>
  </si>
  <si>
    <t>61.703</t>
  </si>
  <si>
    <t>Baron Alimentare Ltda-ME</t>
  </si>
  <si>
    <t>Linguiça calabresa, mortadela</t>
  </si>
  <si>
    <t>61.704</t>
  </si>
  <si>
    <t>Best Alimentos Eireli</t>
  </si>
  <si>
    <t>Filé de peito, apresuntado</t>
  </si>
  <si>
    <t>61.705</t>
  </si>
  <si>
    <t>Empório Mega 100 Com. De alimento</t>
  </si>
  <si>
    <t>Leite, margarina, sal</t>
  </si>
  <si>
    <t>61.801</t>
  </si>
  <si>
    <t>C.F.S Supermercado Eireli</t>
  </si>
  <si>
    <t>Pernil suino sem osso</t>
  </si>
  <si>
    <t>61.802</t>
  </si>
  <si>
    <t>Movesq Móveis e Máquinas escritóri</t>
  </si>
  <si>
    <t>2ª Parcela 03 roupeiros em aço de 09 portas</t>
  </si>
  <si>
    <t>61.901</t>
  </si>
  <si>
    <t>Impostos</t>
  </si>
  <si>
    <t>Darf aluguel</t>
  </si>
  <si>
    <t>61.902</t>
  </si>
  <si>
    <t>Sabesp</t>
  </si>
  <si>
    <t>Concessionária casa 01 restaurante</t>
  </si>
  <si>
    <t>61.903</t>
  </si>
  <si>
    <t>Concessionária casa 02 restaurante</t>
  </si>
  <si>
    <t>61.904</t>
  </si>
  <si>
    <t>61.905</t>
  </si>
  <si>
    <t>000.000.420</t>
  </si>
  <si>
    <t>550.583.000</t>
  </si>
  <si>
    <t>Best alimentos</t>
  </si>
  <si>
    <t>Almondega bovina</t>
  </si>
  <si>
    <t>62.101</t>
  </si>
  <si>
    <t>62.102</t>
  </si>
  <si>
    <t>Tarifa transf. De recurso</t>
  </si>
  <si>
    <t>Calvo Coml Imp e Exp Ltda</t>
  </si>
  <si>
    <t>Cesta básica colaboradores</t>
  </si>
  <si>
    <t>62.401</t>
  </si>
  <si>
    <t xml:space="preserve">Hyper descartáveis </t>
  </si>
  <si>
    <t>Produtos de limpeza/higiene/descartáveis</t>
  </si>
  <si>
    <t>62.402</t>
  </si>
  <si>
    <t>Bucho bovino</t>
  </si>
  <si>
    <t>62.403</t>
  </si>
  <si>
    <t>000.005.951</t>
  </si>
  <si>
    <t>Carne moída</t>
  </si>
  <si>
    <t>62.404</t>
  </si>
  <si>
    <t>000.005.948</t>
  </si>
  <si>
    <t>Carne moida,courinho,pé, peito, pernil</t>
  </si>
  <si>
    <t>62.405</t>
  </si>
  <si>
    <t>ADT Serviços de monitoramento</t>
  </si>
  <si>
    <t>Monitoramento restaurante</t>
  </si>
  <si>
    <t>62.501</t>
  </si>
  <si>
    <t>Siqueira Desinsetizadora</t>
  </si>
  <si>
    <t>Desinsetização e desratização</t>
  </si>
  <si>
    <t>62.502</t>
  </si>
  <si>
    <t>Baron Alimentare</t>
  </si>
  <si>
    <t>Filé de frango, apresuntado</t>
  </si>
  <si>
    <t>62.503</t>
  </si>
  <si>
    <t>Pernil suino</t>
  </si>
  <si>
    <t>62.504</t>
  </si>
  <si>
    <t>Fornecimento de gáz</t>
  </si>
  <si>
    <t>62.505</t>
  </si>
  <si>
    <t>Tarifa pacote de serviços</t>
  </si>
  <si>
    <t>000.290.088</t>
  </si>
  <si>
    <t>Nectar Brix In. E Com. De Sucos</t>
  </si>
  <si>
    <t>Preparo sólido de frutas</t>
  </si>
  <si>
    <t>62.601</t>
  </si>
  <si>
    <t>000.000.452</t>
  </si>
  <si>
    <t>Inove Higiene Comércio</t>
  </si>
  <si>
    <t>Toalha bobina</t>
  </si>
  <si>
    <t>62.801</t>
  </si>
  <si>
    <t>Substituição das resistências banho maria</t>
  </si>
  <si>
    <t>62.802</t>
  </si>
  <si>
    <t>181.900.000</t>
  </si>
  <si>
    <t>Sullivan de Souza</t>
  </si>
  <si>
    <t>Produtos decorativos/ festa junina unidade</t>
  </si>
  <si>
    <t>0</t>
  </si>
  <si>
    <t>05/206/2019</t>
  </si>
  <si>
    <t>000.000.419</t>
  </si>
  <si>
    <t>O signatário na qualiade de representante da Entidade Beneficente Associação Popular de Saúde vem indicar, na forma acima detalhada, a aplicação dos recursos recebidos no mês de junho/2019 de forma integral na execução do objeto proposto para o funcionamento da Unidade Bom Prato Itaim Paulista.</t>
  </si>
  <si>
    <t>Saída de R$ 179,00 no dia 05/06 do caixa diário, para aquisição de materiais enfeite festa junina.</t>
  </si>
  <si>
    <t>Valores a serem devolvidos no valor de R$ 1.170,75, referente ao rateio entre o Bom Prato e outros projetos.</t>
  </si>
  <si>
    <r>
      <t xml:space="preserve">                         </t>
    </r>
    <r>
      <rPr>
        <b/>
        <sz val="12"/>
        <color theme="1"/>
        <rFont val="Calibri"/>
        <family val="2"/>
        <scheme val="minor"/>
      </rPr>
      <t xml:space="preserve">   IDENTIFICAÇÃO</t>
    </r>
  </si>
  <si>
    <t>Despesas administrativas Fabiola</t>
  </si>
  <si>
    <t>Depósito realizado no dia 05/06/2019 no valor de R$ 328,00, é referente a devolução de rateio do mês de maio, foi incluído na soma das outras despesas.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</si>
</sst>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2"/>
      <color indexed="12"/>
      <name val="Calibri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14" xfId="0" applyFont="1" applyFill="1" applyBorder="1"/>
    <xf numFmtId="0" fontId="5" fillId="0" borderId="15" xfId="0" applyFont="1" applyFill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1" xfId="0" applyFont="1" applyFill="1" applyBorder="1"/>
    <xf numFmtId="0" fontId="3" fillId="0" borderId="15" xfId="0" applyFont="1" applyBorder="1"/>
    <xf numFmtId="0" fontId="3" fillId="0" borderId="15" xfId="0" applyFont="1" applyFill="1" applyBorder="1" applyAlignment="1"/>
    <xf numFmtId="0" fontId="3" fillId="0" borderId="15" xfId="0" applyFont="1" applyFill="1" applyBorder="1"/>
    <xf numFmtId="0" fontId="3" fillId="0" borderId="12" xfId="0" applyFont="1" applyFill="1" applyBorder="1"/>
    <xf numFmtId="0" fontId="3" fillId="0" borderId="0" xfId="0" applyFont="1"/>
    <xf numFmtId="0" fontId="3" fillId="0" borderId="13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/>
    <xf numFmtId="0" fontId="6" fillId="0" borderId="1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9" fillId="0" borderId="0" xfId="2" applyFont="1" applyFill="1" applyBorder="1" applyAlignment="1" applyProtection="1">
      <alignment horizontal="left"/>
    </xf>
    <xf numFmtId="0" fontId="7" fillId="0" borderId="13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/>
    <xf numFmtId="0" fontId="7" fillId="0" borderId="8" xfId="1" applyFont="1" applyFill="1" applyBorder="1"/>
    <xf numFmtId="0" fontId="7" fillId="0" borderId="4" xfId="1" applyFont="1" applyFill="1" applyBorder="1"/>
    <xf numFmtId="0" fontId="8" fillId="0" borderId="4" xfId="1" applyFont="1" applyFill="1" applyBorder="1" applyAlignment="1">
      <alignment horizontal="center"/>
    </xf>
    <xf numFmtId="0" fontId="3" fillId="0" borderId="10" xfId="0" applyFont="1" applyBorder="1"/>
    <xf numFmtId="0" fontId="3" fillId="0" borderId="9" xfId="0" applyFont="1" applyBorder="1"/>
    <xf numFmtId="0" fontId="3" fillId="0" borderId="9" xfId="0" applyFont="1" applyBorder="1" applyAlignment="1"/>
    <xf numFmtId="0" fontId="12" fillId="0" borderId="10" xfId="0" applyFont="1" applyBorder="1"/>
    <xf numFmtId="0" fontId="12" fillId="0" borderId="9" xfId="0" applyFont="1" applyBorder="1"/>
    <xf numFmtId="0" fontId="12" fillId="0" borderId="0" xfId="0" applyFont="1" applyBorder="1"/>
    <xf numFmtId="0" fontId="12" fillId="0" borderId="5" xfId="0" applyFont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49" fontId="13" fillId="0" borderId="12" xfId="0" applyNumberFormat="1" applyFont="1" applyBorder="1" applyAlignment="1">
      <alignment horizontal="center"/>
    </xf>
    <xf numFmtId="14" fontId="13" fillId="0" borderId="2" xfId="0" applyNumberFormat="1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0" fontId="13" fillId="0" borderId="15" xfId="0" applyFont="1" applyBorder="1" applyAlignment="1">
      <alignment horizontal="left"/>
    </xf>
    <xf numFmtId="14" fontId="3" fillId="0" borderId="21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13" fillId="0" borderId="2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3" fillId="0" borderId="21" xfId="0" applyNumberFormat="1" applyFont="1" applyBorder="1" applyAlignment="1">
      <alignment horizontal="center"/>
    </xf>
    <xf numFmtId="14" fontId="13" fillId="0" borderId="21" xfId="0" applyNumberFormat="1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0" fontId="13" fillId="0" borderId="23" xfId="0" applyFont="1" applyBorder="1" applyAlignment="1">
      <alignment horizontal="left"/>
    </xf>
    <xf numFmtId="49" fontId="13" fillId="0" borderId="23" xfId="0" applyNumberFormat="1" applyFont="1" applyBorder="1" applyAlignment="1">
      <alignment horizontal="center"/>
    </xf>
    <xf numFmtId="14" fontId="13" fillId="0" borderId="1" xfId="0" applyNumberFormat="1" applyFont="1" applyFill="1" applyBorder="1" applyAlignment="1">
      <alignment horizontal="center" wrapText="1"/>
    </xf>
    <xf numFmtId="0" fontId="14" fillId="0" borderId="23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" fontId="3" fillId="0" borderId="21" xfId="0" applyNumberFormat="1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4" fillId="0" borderId="20" xfId="0" applyFont="1" applyFill="1" applyBorder="1" applyAlignment="1">
      <alignment horizontal="center" wrapText="1"/>
    </xf>
    <xf numFmtId="14" fontId="3" fillId="0" borderId="17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4" fontId="13" fillId="0" borderId="12" xfId="0" applyNumberFormat="1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49" fontId="13" fillId="0" borderId="20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49" fontId="13" fillId="0" borderId="14" xfId="0" applyNumberFormat="1" applyFont="1" applyBorder="1" applyAlignment="1">
      <alignment horizontal="center"/>
    </xf>
    <xf numFmtId="14" fontId="13" fillId="0" borderId="17" xfId="0" applyNumberFormat="1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3" fontId="3" fillId="0" borderId="14" xfId="0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/>
    <xf numFmtId="14" fontId="13" fillId="0" borderId="1" xfId="0" applyNumberFormat="1" applyFont="1" applyBorder="1" applyAlignment="1">
      <alignment horizontal="center"/>
    </xf>
    <xf numFmtId="1" fontId="13" fillId="0" borderId="23" xfId="0" applyNumberFormat="1" applyFont="1" applyBorder="1" applyAlignment="1">
      <alignment horizontal="center"/>
    </xf>
    <xf numFmtId="0" fontId="13" fillId="0" borderId="1" xfId="0" applyFont="1" applyBorder="1" applyAlignment="1"/>
    <xf numFmtId="0" fontId="14" fillId="0" borderId="24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4" xfId="0" applyFont="1" applyBorder="1"/>
    <xf numFmtId="0" fontId="3" fillId="0" borderId="2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0" xfId="0" applyFont="1" applyAlignment="1"/>
    <xf numFmtId="4" fontId="10" fillId="0" borderId="0" xfId="1" applyNumberFormat="1" applyFont="1" applyFill="1" applyBorder="1" applyAlignment="1"/>
    <xf numFmtId="4" fontId="11" fillId="0" borderId="0" xfId="1" applyNumberFormat="1" applyFont="1" applyFill="1" applyBorder="1" applyAlignment="1"/>
    <xf numFmtId="4" fontId="11" fillId="0" borderId="0" xfId="1" applyNumberFormat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right"/>
    </xf>
    <xf numFmtId="4" fontId="11" fillId="0" borderId="0" xfId="1" applyNumberFormat="1" applyFont="1" applyFill="1" applyBorder="1" applyAlignment="1">
      <alignment horizontal="right"/>
    </xf>
    <xf numFmtId="4" fontId="10" fillId="2" borderId="0" xfId="1" applyNumberFormat="1" applyFont="1" applyFill="1" applyBorder="1" applyAlignment="1">
      <alignment horizontal="right"/>
    </xf>
    <xf numFmtId="4" fontId="11" fillId="2" borderId="0" xfId="1" applyNumberFormat="1" applyFont="1" applyFill="1" applyBorder="1" applyAlignment="1">
      <alignment horizontal="right"/>
    </xf>
    <xf numFmtId="4" fontId="7" fillId="0" borderId="0" xfId="1" applyNumberFormat="1" applyFont="1" applyFill="1" applyBorder="1" applyAlignment="1"/>
    <xf numFmtId="0" fontId="8" fillId="0" borderId="4" xfId="1" applyFont="1" applyFill="1" applyBorder="1" applyAlignment="1"/>
    <xf numFmtId="4" fontId="5" fillId="0" borderId="15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7" fillId="0" borderId="0" xfId="1" applyNumberFormat="1" applyFont="1" applyFill="1" applyBorder="1" applyAlignment="1">
      <alignment horizontal="right"/>
    </xf>
    <xf numFmtId="4" fontId="8" fillId="0" borderId="4" xfId="1" applyNumberFormat="1" applyFont="1" applyFill="1" applyBorder="1" applyAlignment="1">
      <alignment horizontal="right"/>
    </xf>
    <xf numFmtId="4" fontId="12" fillId="0" borderId="9" xfId="0" applyNumberFormat="1" applyFont="1" applyBorder="1" applyAlignment="1">
      <alignment horizontal="right"/>
    </xf>
    <xf numFmtId="4" fontId="13" fillId="0" borderId="23" xfId="0" applyNumberFormat="1" applyFont="1" applyBorder="1" applyAlignment="1">
      <alignment horizontal="right"/>
    </xf>
    <xf numFmtId="4" fontId="14" fillId="0" borderId="23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3" fontId="13" fillId="0" borderId="2" xfId="0" applyNumberFormat="1" applyFont="1" applyBorder="1" applyAlignment="1">
      <alignment horizontal="center"/>
    </xf>
    <xf numFmtId="3" fontId="13" fillId="0" borderId="12" xfId="0" applyNumberFormat="1" applyFont="1" applyBorder="1" applyAlignment="1">
      <alignment horizontal="center"/>
    </xf>
    <xf numFmtId="0" fontId="13" fillId="0" borderId="23" xfId="0" applyNumberFormat="1" applyFont="1" applyBorder="1" applyAlignment="1">
      <alignment horizontal="center"/>
    </xf>
    <xf numFmtId="4" fontId="11" fillId="0" borderId="0" xfId="1" applyNumberFormat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8" fillId="0" borderId="26" xfId="1" applyFont="1" applyFill="1" applyBorder="1" applyAlignment="1">
      <alignment horizontal="left"/>
    </xf>
    <xf numFmtId="0" fontId="8" fillId="0" borderId="26" xfId="1" applyFont="1" applyFill="1" applyBorder="1" applyAlignment="1">
      <alignment horizontal="center"/>
    </xf>
    <xf numFmtId="0" fontId="9" fillId="0" borderId="26" xfId="2" applyFont="1" applyFill="1" applyBorder="1" applyAlignment="1" applyProtection="1">
      <alignment horizontal="left"/>
    </xf>
    <xf numFmtId="0" fontId="3" fillId="0" borderId="26" xfId="0" applyFont="1" applyBorder="1"/>
    <xf numFmtId="4" fontId="8" fillId="3" borderId="26" xfId="1" applyNumberFormat="1" applyFont="1" applyFill="1" applyBorder="1" applyAlignment="1">
      <alignment horizontal="right"/>
    </xf>
    <xf numFmtId="0" fontId="12" fillId="0" borderId="27" xfId="0" applyFont="1" applyBorder="1"/>
    <xf numFmtId="4" fontId="13" fillId="2" borderId="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/>
    </xf>
    <xf numFmtId="4" fontId="13" fillId="2" borderId="17" xfId="0" applyNumberFormat="1" applyFont="1" applyFill="1" applyBorder="1" applyAlignment="1">
      <alignment horizontal="right"/>
    </xf>
    <xf numFmtId="4" fontId="13" fillId="2" borderId="12" xfId="0" applyNumberFormat="1" applyFont="1" applyFill="1" applyBorder="1" applyAlignment="1">
      <alignment horizontal="right"/>
    </xf>
    <xf numFmtId="4" fontId="13" fillId="2" borderId="23" xfId="0" applyNumberFormat="1" applyFont="1" applyFill="1" applyBorder="1" applyAlignment="1">
      <alignment horizontal="right"/>
    </xf>
    <xf numFmtId="4" fontId="13" fillId="2" borderId="14" xfId="0" applyNumberFormat="1" applyFont="1" applyFill="1" applyBorder="1" applyAlignment="1">
      <alignment horizontal="right"/>
    </xf>
    <xf numFmtId="4" fontId="13" fillId="2" borderId="20" xfId="0" applyNumberFormat="1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0" fontId="13" fillId="2" borderId="12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13" fillId="2" borderId="23" xfId="0" applyFont="1" applyFill="1" applyBorder="1" applyAlignment="1">
      <alignment horizontal="left"/>
    </xf>
    <xf numFmtId="0" fontId="13" fillId="2" borderId="24" xfId="0" applyFont="1" applyFill="1" applyBorder="1" applyAlignment="1">
      <alignment horizontal="left"/>
    </xf>
    <xf numFmtId="0" fontId="13" fillId="2" borderId="20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7" fillId="0" borderId="13" xfId="1" applyFont="1" applyFill="1" applyBorder="1" applyAlignment="1"/>
    <xf numFmtId="0" fontId="7" fillId="0" borderId="0" xfId="1" applyFont="1" applyFill="1" applyBorder="1" applyAlignment="1"/>
    <xf numFmtId="0" fontId="8" fillId="0" borderId="0" xfId="1" applyFont="1" applyFill="1" applyBorder="1" applyAlignment="1">
      <alignment horizontal="left"/>
    </xf>
    <xf numFmtId="0" fontId="7" fillId="0" borderId="8" xfId="1" applyFont="1" applyFill="1" applyBorder="1"/>
    <xf numFmtId="0" fontId="7" fillId="0" borderId="4" xfId="1" applyFont="1" applyFill="1" applyBorder="1"/>
    <xf numFmtId="0" fontId="7" fillId="0" borderId="13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12" fillId="0" borderId="5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 wrapText="1"/>
    </xf>
    <xf numFmtId="4" fontId="12" fillId="0" borderId="5" xfId="0" applyNumberFormat="1" applyFont="1" applyBorder="1" applyAlignment="1">
      <alignment horizontal="right"/>
    </xf>
    <xf numFmtId="4" fontId="12" fillId="0" borderId="17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7" fillId="0" borderId="6" xfId="1" applyFont="1" applyFill="1" applyBorder="1" applyAlignment="1"/>
    <xf numFmtId="0" fontId="7" fillId="0" borderId="3" xfId="1" applyFont="1" applyFill="1" applyBorder="1" applyAlignment="1"/>
    <xf numFmtId="0" fontId="8" fillId="0" borderId="3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9" fillId="0" borderId="0" xfId="2" applyFont="1" applyFill="1" applyBorder="1" applyAlignment="1" applyProtection="1">
      <alignment horizontal="left"/>
    </xf>
    <xf numFmtId="0" fontId="3" fillId="0" borderId="1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4">
    <cellStyle name="Hiperlink" xfId="2" builtinId="8"/>
    <cellStyle name="Mo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133350</xdr:rowOff>
    </xdr:from>
    <xdr:to>
      <xdr:col>2</xdr:col>
      <xdr:colOff>435610</xdr:colOff>
      <xdr:row>2</xdr:row>
      <xdr:rowOff>173355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133350"/>
          <a:ext cx="359410" cy="53530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5"/>
  <sheetViews>
    <sheetView tabSelected="1" topLeftCell="A13" zoomScaleNormal="100" workbookViewId="0">
      <selection activeCell="B194" sqref="B194"/>
    </sheetView>
  </sheetViews>
  <sheetFormatPr defaultColWidth="17.7109375" defaultRowHeight="15.75" x14ac:dyDescent="0.25"/>
  <cols>
    <col min="1" max="1" width="17.7109375" style="12"/>
    <col min="2" max="2" width="18.5703125" style="12" customWidth="1"/>
    <col min="3" max="3" width="25.5703125" style="107" customWidth="1"/>
    <col min="4" max="4" width="38.5703125" style="12" customWidth="1"/>
    <col min="5" max="5" width="17.7109375" style="126"/>
    <col min="6" max="16384" width="17.7109375" style="12"/>
  </cols>
  <sheetData>
    <row r="1" spans="1:9" ht="19.5" x14ac:dyDescent="0.4">
      <c r="A1" s="7"/>
      <c r="B1" s="8"/>
      <c r="C1" s="9"/>
      <c r="D1" s="4" t="s">
        <v>10</v>
      </c>
      <c r="E1" s="117"/>
      <c r="F1" s="4"/>
      <c r="G1" s="10"/>
      <c r="H1" s="11"/>
      <c r="I1" s="1"/>
    </row>
    <row r="2" spans="1:9" ht="19.5" x14ac:dyDescent="0.4">
      <c r="A2" s="13"/>
      <c r="B2" s="14"/>
      <c r="C2" s="15"/>
      <c r="D2" s="2" t="s">
        <v>11</v>
      </c>
      <c r="E2" s="118"/>
      <c r="F2" s="2"/>
      <c r="G2" s="1"/>
      <c r="H2" s="3"/>
      <c r="I2" s="1"/>
    </row>
    <row r="3" spans="1:9" ht="19.5" x14ac:dyDescent="0.4">
      <c r="A3" s="13"/>
      <c r="C3" s="15"/>
      <c r="D3" s="2" t="s">
        <v>12</v>
      </c>
      <c r="E3" s="118"/>
      <c r="F3" s="2"/>
      <c r="G3" s="1"/>
      <c r="H3" s="3"/>
      <c r="I3" s="1"/>
    </row>
    <row r="4" spans="1:9" ht="20.25" thickBot="1" x14ac:dyDescent="0.45">
      <c r="A4" s="13"/>
      <c r="B4" s="14"/>
      <c r="C4" s="15"/>
      <c r="D4" s="2" t="s">
        <v>13</v>
      </c>
      <c r="E4" s="118"/>
      <c r="F4" s="2"/>
      <c r="G4" s="1"/>
      <c r="H4" s="3"/>
      <c r="I4" s="1"/>
    </row>
    <row r="5" spans="1:9" ht="16.5" hidden="1" thickBot="1" x14ac:dyDescent="0.3">
      <c r="A5" s="175"/>
      <c r="B5" s="176"/>
      <c r="C5" s="176"/>
      <c r="D5" s="176"/>
      <c r="E5" s="176"/>
      <c r="F5" s="176"/>
      <c r="G5" s="176"/>
      <c r="H5" s="16"/>
      <c r="I5" s="17"/>
    </row>
    <row r="6" spans="1:9" ht="16.5" thickBot="1" x14ac:dyDescent="0.3">
      <c r="A6" s="177" t="s">
        <v>0</v>
      </c>
      <c r="B6" s="178"/>
      <c r="C6" s="178"/>
      <c r="D6" s="178"/>
      <c r="E6" s="178"/>
      <c r="F6" s="178"/>
      <c r="G6" s="178"/>
      <c r="H6" s="131"/>
      <c r="I6" s="17"/>
    </row>
    <row r="7" spans="1:9" x14ac:dyDescent="0.25">
      <c r="A7" s="179" t="s">
        <v>14</v>
      </c>
      <c r="B7" s="180"/>
      <c r="C7" s="180"/>
      <c r="D7" s="181"/>
      <c r="E7" s="181"/>
      <c r="F7" s="181"/>
      <c r="G7" s="181"/>
      <c r="H7" s="132"/>
      <c r="I7" s="18"/>
    </row>
    <row r="8" spans="1:9" x14ac:dyDescent="0.25">
      <c r="A8" s="158" t="s">
        <v>11</v>
      </c>
      <c r="B8" s="159"/>
      <c r="C8" s="159"/>
      <c r="D8" s="182"/>
      <c r="E8" s="182"/>
      <c r="F8" s="182"/>
      <c r="G8" s="182"/>
      <c r="H8" s="133"/>
      <c r="I8" s="19"/>
    </row>
    <row r="9" spans="1:9" x14ac:dyDescent="0.25">
      <c r="A9" s="158" t="s">
        <v>27</v>
      </c>
      <c r="B9" s="159"/>
      <c r="C9" s="159"/>
      <c r="D9" s="160"/>
      <c r="E9" s="160"/>
      <c r="F9" s="160"/>
      <c r="G9" s="160"/>
      <c r="H9" s="132"/>
      <c r="I9" s="18"/>
    </row>
    <row r="10" spans="1:9" x14ac:dyDescent="0.25">
      <c r="A10" s="158" t="s">
        <v>15</v>
      </c>
      <c r="B10" s="159"/>
      <c r="C10" s="159"/>
      <c r="D10" s="160"/>
      <c r="E10" s="160"/>
      <c r="F10" s="160"/>
      <c r="G10" s="160"/>
      <c r="H10" s="132"/>
      <c r="I10" s="18"/>
    </row>
    <row r="11" spans="1:9" x14ac:dyDescent="0.25">
      <c r="A11" s="158" t="s">
        <v>16</v>
      </c>
      <c r="B11" s="159"/>
      <c r="C11" s="159"/>
      <c r="D11" s="192"/>
      <c r="E11" s="192"/>
      <c r="F11" s="192"/>
      <c r="G11" s="192"/>
      <c r="H11" s="134"/>
      <c r="I11" s="20"/>
    </row>
    <row r="12" spans="1:9" x14ac:dyDescent="0.25">
      <c r="A12" s="163" t="s">
        <v>19</v>
      </c>
      <c r="B12" s="164"/>
      <c r="C12" s="164"/>
      <c r="D12" s="111">
        <v>119884.38</v>
      </c>
      <c r="E12" s="113">
        <f>33679.06+33435.32+32673.62+20096.38</f>
        <v>119884.38</v>
      </c>
      <c r="F12" s="108"/>
      <c r="G12" s="108"/>
      <c r="H12" s="132"/>
      <c r="I12" s="18"/>
    </row>
    <row r="13" spans="1:9" x14ac:dyDescent="0.25">
      <c r="A13" s="163" t="s">
        <v>18</v>
      </c>
      <c r="B13" s="164"/>
      <c r="C13" s="164"/>
      <c r="D13" s="112">
        <v>1426</v>
      </c>
      <c r="E13" s="114">
        <f>1213+1425+10+1247+1424+1420+1355+1429+1430+1420+1414+1416+1193+60+150+1435+1427+1424+205+1182+50+1422+1410+179</f>
        <v>25340</v>
      </c>
      <c r="F13" s="109"/>
      <c r="G13" s="109"/>
      <c r="H13" s="132"/>
      <c r="I13" s="18"/>
    </row>
    <row r="14" spans="1:9" x14ac:dyDescent="0.25">
      <c r="A14" s="21" t="s">
        <v>45</v>
      </c>
      <c r="B14" s="22"/>
      <c r="C14" s="22"/>
      <c r="D14" s="112">
        <v>0</v>
      </c>
      <c r="E14" s="114">
        <v>418.98</v>
      </c>
      <c r="F14" s="110"/>
      <c r="G14" s="110"/>
      <c r="H14" s="132"/>
      <c r="I14" s="18"/>
    </row>
    <row r="15" spans="1:9" x14ac:dyDescent="0.25">
      <c r="A15" s="21" t="s">
        <v>64</v>
      </c>
      <c r="B15" s="22"/>
      <c r="C15" s="22"/>
      <c r="D15" s="111">
        <v>84889.919999999998</v>
      </c>
      <c r="E15" s="114">
        <f>65099.39+19790.53</f>
        <v>84889.919999999998</v>
      </c>
      <c r="F15" s="110"/>
      <c r="G15" s="110"/>
      <c r="H15" s="132"/>
      <c r="I15" s="18"/>
    </row>
    <row r="16" spans="1:9" x14ac:dyDescent="0.25">
      <c r="A16" s="21" t="s">
        <v>59</v>
      </c>
      <c r="B16" s="22"/>
      <c r="C16" s="22"/>
      <c r="D16" s="111">
        <v>206200.3</v>
      </c>
      <c r="E16" s="114">
        <f>SUM(E12:E15)</f>
        <v>230533.28000000003</v>
      </c>
      <c r="F16" s="110"/>
      <c r="G16" s="110"/>
      <c r="H16" s="132"/>
      <c r="I16" s="18"/>
    </row>
    <row r="17" spans="1:9" x14ac:dyDescent="0.25">
      <c r="A17" s="21" t="s">
        <v>60</v>
      </c>
      <c r="B17" s="22"/>
      <c r="C17" s="22"/>
      <c r="D17" s="112">
        <v>161252.70000000001</v>
      </c>
      <c r="E17" s="114">
        <f>E169</f>
        <v>161252.71999999991</v>
      </c>
      <c r="G17" s="110"/>
      <c r="H17" s="132" t="s">
        <v>62</v>
      </c>
      <c r="I17" s="18"/>
    </row>
    <row r="18" spans="1:9" x14ac:dyDescent="0.25">
      <c r="A18" s="21"/>
      <c r="B18" s="22"/>
      <c r="C18" s="22"/>
      <c r="D18" s="112"/>
      <c r="E18" s="114">
        <f>E16-E17</f>
        <v>69280.560000000114</v>
      </c>
      <c r="F18" s="112"/>
      <c r="G18" s="110"/>
      <c r="H18" s="136">
        <f>E18-E20</f>
        <v>1.1641532182693481E-10</v>
      </c>
      <c r="I18" s="18"/>
    </row>
    <row r="19" spans="1:9" x14ac:dyDescent="0.25">
      <c r="A19" s="21"/>
      <c r="B19" s="22"/>
      <c r="C19" s="23"/>
      <c r="D19" s="110"/>
      <c r="E19" s="130" t="s">
        <v>63</v>
      </c>
      <c r="F19" s="110"/>
      <c r="G19" s="110" t="s">
        <v>61</v>
      </c>
      <c r="H19" s="135"/>
      <c r="I19" s="18"/>
    </row>
    <row r="20" spans="1:9" x14ac:dyDescent="0.25">
      <c r="A20" s="163" t="s">
        <v>8</v>
      </c>
      <c r="B20" s="164"/>
      <c r="C20" s="164"/>
      <c r="D20" s="115">
        <v>69280.56</v>
      </c>
      <c r="E20" s="119">
        <f>42379.43+26901.13</f>
        <v>69280.56</v>
      </c>
      <c r="F20" s="115"/>
      <c r="G20" s="115"/>
      <c r="H20" s="132">
        <v>0</v>
      </c>
      <c r="I20" s="18"/>
    </row>
    <row r="21" spans="1:9" ht="16.5" thickBot="1" x14ac:dyDescent="0.3">
      <c r="A21" s="161" t="s">
        <v>66</v>
      </c>
      <c r="B21" s="162"/>
      <c r="C21" s="116"/>
      <c r="D21" s="116"/>
      <c r="E21" s="120"/>
      <c r="F21" s="116"/>
      <c r="G21" s="116"/>
      <c r="H21" s="133"/>
      <c r="I21" s="19"/>
    </row>
    <row r="22" spans="1:9" ht="16.5" thickBot="1" x14ac:dyDescent="0.3">
      <c r="A22" s="24"/>
      <c r="B22" s="25"/>
      <c r="C22" s="26"/>
      <c r="D22" s="26"/>
      <c r="E22" s="120"/>
      <c r="F22" s="26"/>
      <c r="G22" s="26"/>
      <c r="H22" s="133"/>
      <c r="I22" s="19"/>
    </row>
    <row r="23" spans="1:9" ht="16.5" thickBot="1" x14ac:dyDescent="0.3">
      <c r="A23" s="27" t="s">
        <v>305</v>
      </c>
      <c r="B23" s="28"/>
      <c r="C23" s="29"/>
      <c r="D23" s="30" t="s">
        <v>1</v>
      </c>
      <c r="E23" s="121"/>
      <c r="F23" s="31"/>
      <c r="G23" s="31"/>
      <c r="H23" s="137"/>
      <c r="I23" s="32"/>
    </row>
    <row r="24" spans="1:9" ht="15" customHeight="1" x14ac:dyDescent="0.25">
      <c r="A24" s="173" t="s">
        <v>2</v>
      </c>
      <c r="B24" s="174"/>
      <c r="C24" s="171" t="s">
        <v>3</v>
      </c>
      <c r="D24" s="169" t="s">
        <v>4</v>
      </c>
      <c r="E24" s="167" t="s">
        <v>5</v>
      </c>
      <c r="F24" s="33" t="s">
        <v>21</v>
      </c>
      <c r="G24" s="165" t="s">
        <v>9</v>
      </c>
      <c r="H24" s="156"/>
      <c r="I24" s="34"/>
    </row>
    <row r="25" spans="1:9" x14ac:dyDescent="0.25">
      <c r="A25" s="35" t="s">
        <v>6</v>
      </c>
      <c r="B25" s="35" t="s">
        <v>7</v>
      </c>
      <c r="C25" s="172"/>
      <c r="D25" s="170"/>
      <c r="E25" s="168"/>
      <c r="F25" s="36" t="s">
        <v>17</v>
      </c>
      <c r="G25" s="166"/>
      <c r="H25" s="157"/>
      <c r="I25" s="34"/>
    </row>
    <row r="26" spans="1:9" x14ac:dyDescent="0.25">
      <c r="A26" s="37">
        <v>43617</v>
      </c>
      <c r="B26" s="38">
        <v>20040</v>
      </c>
      <c r="C26" s="39" t="s">
        <v>67</v>
      </c>
      <c r="D26" s="40" t="s">
        <v>68</v>
      </c>
      <c r="E26" s="138">
        <v>13898.14</v>
      </c>
      <c r="F26" s="128">
        <v>60301</v>
      </c>
      <c r="G26" s="42">
        <v>43619</v>
      </c>
      <c r="H26" s="43" t="s">
        <v>38</v>
      </c>
      <c r="I26" s="34"/>
    </row>
    <row r="27" spans="1:9" x14ac:dyDescent="0.25">
      <c r="A27" s="37">
        <v>43599</v>
      </c>
      <c r="B27" s="38" t="s">
        <v>69</v>
      </c>
      <c r="C27" s="39" t="s">
        <v>70</v>
      </c>
      <c r="D27" s="44" t="s">
        <v>71</v>
      </c>
      <c r="E27" s="138">
        <v>618</v>
      </c>
      <c r="F27" s="128">
        <v>60302</v>
      </c>
      <c r="G27" s="42">
        <v>43619</v>
      </c>
      <c r="H27" s="43" t="s">
        <v>38</v>
      </c>
      <c r="I27" s="34"/>
    </row>
    <row r="28" spans="1:9" x14ac:dyDescent="0.25">
      <c r="A28" s="37">
        <v>43595</v>
      </c>
      <c r="B28" s="38" t="s">
        <v>72</v>
      </c>
      <c r="C28" s="39" t="s">
        <v>39</v>
      </c>
      <c r="D28" s="44" t="s">
        <v>73</v>
      </c>
      <c r="E28" s="138">
        <v>838.9</v>
      </c>
      <c r="F28" s="128">
        <v>60303</v>
      </c>
      <c r="G28" s="42">
        <v>43619</v>
      </c>
      <c r="H28" s="43" t="s">
        <v>38</v>
      </c>
      <c r="I28" s="34"/>
    </row>
    <row r="29" spans="1:9" x14ac:dyDescent="0.25">
      <c r="A29" s="146">
        <v>43606</v>
      </c>
      <c r="B29" s="147">
        <v>42352</v>
      </c>
      <c r="C29" s="148" t="s">
        <v>58</v>
      </c>
      <c r="D29" s="149" t="s">
        <v>74</v>
      </c>
      <c r="E29" s="138">
        <v>3060.96</v>
      </c>
      <c r="F29" s="128">
        <v>60304</v>
      </c>
      <c r="G29" s="42">
        <v>43619</v>
      </c>
      <c r="H29" s="43" t="s">
        <v>38</v>
      </c>
      <c r="I29" s="34"/>
    </row>
    <row r="30" spans="1:9" x14ac:dyDescent="0.25">
      <c r="A30" s="37">
        <v>43606</v>
      </c>
      <c r="B30" s="38">
        <v>204301</v>
      </c>
      <c r="C30" s="148" t="s">
        <v>75</v>
      </c>
      <c r="D30" s="149" t="s">
        <v>76</v>
      </c>
      <c r="E30" s="138">
        <v>1708.2</v>
      </c>
      <c r="F30" s="128">
        <v>60305</v>
      </c>
      <c r="G30" s="42">
        <v>43619</v>
      </c>
      <c r="H30" s="43" t="s">
        <v>38</v>
      </c>
      <c r="I30" s="34"/>
    </row>
    <row r="31" spans="1:9" x14ac:dyDescent="0.25">
      <c r="A31" s="37">
        <v>43615</v>
      </c>
      <c r="B31" s="38">
        <v>99</v>
      </c>
      <c r="C31" s="148" t="s">
        <v>52</v>
      </c>
      <c r="D31" s="149" t="s">
        <v>77</v>
      </c>
      <c r="E31" s="138">
        <v>2445</v>
      </c>
      <c r="F31" s="128">
        <v>551819000</v>
      </c>
      <c r="G31" s="42">
        <v>43620</v>
      </c>
      <c r="H31" s="43" t="s">
        <v>38</v>
      </c>
      <c r="I31" s="34"/>
    </row>
    <row r="32" spans="1:9" x14ac:dyDescent="0.25">
      <c r="A32" s="45"/>
      <c r="B32" s="46"/>
      <c r="C32" s="47"/>
      <c r="D32" s="48"/>
      <c r="E32" s="139"/>
      <c r="F32" s="49" t="s">
        <v>53</v>
      </c>
      <c r="G32" s="50"/>
      <c r="H32" s="51" t="s">
        <v>38</v>
      </c>
      <c r="I32" s="34"/>
    </row>
    <row r="33" spans="1:9" x14ac:dyDescent="0.25">
      <c r="A33" s="52">
        <v>43607</v>
      </c>
      <c r="B33" s="53">
        <v>42502</v>
      </c>
      <c r="C33" s="150" t="s">
        <v>58</v>
      </c>
      <c r="D33" s="151" t="s">
        <v>78</v>
      </c>
      <c r="E33" s="140">
        <v>2539.11</v>
      </c>
      <c r="F33" s="55" t="s">
        <v>79</v>
      </c>
      <c r="G33" s="56">
        <v>43620</v>
      </c>
      <c r="H33" s="57" t="s">
        <v>38</v>
      </c>
      <c r="I33" s="34"/>
    </row>
    <row r="34" spans="1:9" x14ac:dyDescent="0.25">
      <c r="A34" s="37">
        <v>43620</v>
      </c>
      <c r="B34" s="5">
        <v>811550700139082</v>
      </c>
      <c r="C34" s="39" t="s">
        <v>40</v>
      </c>
      <c r="D34" s="44" t="s">
        <v>80</v>
      </c>
      <c r="E34" s="138">
        <v>12</v>
      </c>
      <c r="F34" s="41" t="s">
        <v>41</v>
      </c>
      <c r="G34" s="42">
        <v>43620</v>
      </c>
      <c r="H34" s="43" t="s">
        <v>65</v>
      </c>
      <c r="I34" s="34"/>
    </row>
    <row r="35" spans="1:9" x14ac:dyDescent="0.25">
      <c r="A35" s="37">
        <v>43590</v>
      </c>
      <c r="B35" s="38">
        <v>899949466074</v>
      </c>
      <c r="C35" s="39" t="s">
        <v>81</v>
      </c>
      <c r="D35" s="44" t="s">
        <v>82</v>
      </c>
      <c r="E35" s="138">
        <v>104.99</v>
      </c>
      <c r="F35" s="41" t="s">
        <v>83</v>
      </c>
      <c r="G35" s="42">
        <v>43621</v>
      </c>
      <c r="H35" s="43" t="s">
        <v>38</v>
      </c>
      <c r="I35" s="34"/>
    </row>
    <row r="36" spans="1:9" x14ac:dyDescent="0.25">
      <c r="A36" s="37">
        <v>43621</v>
      </c>
      <c r="B36" s="38">
        <v>29889</v>
      </c>
      <c r="C36" s="39" t="s">
        <v>297</v>
      </c>
      <c r="D36" s="44" t="s">
        <v>298</v>
      </c>
      <c r="E36" s="138">
        <v>179</v>
      </c>
      <c r="F36" s="41" t="s">
        <v>299</v>
      </c>
      <c r="G36" s="42" t="s">
        <v>300</v>
      </c>
      <c r="H36" s="43" t="s">
        <v>65</v>
      </c>
      <c r="I36" s="34">
        <v>179</v>
      </c>
    </row>
    <row r="37" spans="1:9" x14ac:dyDescent="0.25">
      <c r="A37" s="37">
        <v>43586</v>
      </c>
      <c r="B37" s="58">
        <v>0</v>
      </c>
      <c r="C37" s="59" t="s">
        <v>28</v>
      </c>
      <c r="D37" s="44" t="s">
        <v>23</v>
      </c>
      <c r="E37" s="138">
        <v>1212.4000000000001</v>
      </c>
      <c r="F37" s="60" t="s">
        <v>47</v>
      </c>
      <c r="G37" s="42">
        <v>43622</v>
      </c>
      <c r="H37" s="43" t="s">
        <v>22</v>
      </c>
      <c r="I37" s="61"/>
    </row>
    <row r="38" spans="1:9" x14ac:dyDescent="0.25">
      <c r="A38" s="45"/>
      <c r="B38" s="62"/>
      <c r="C38" s="47"/>
      <c r="D38" s="63"/>
      <c r="E38" s="139"/>
      <c r="F38" s="49" t="s">
        <v>84</v>
      </c>
      <c r="G38" s="50"/>
      <c r="H38" s="64"/>
      <c r="I38" s="61"/>
    </row>
    <row r="39" spans="1:9" x14ac:dyDescent="0.25">
      <c r="A39" s="37">
        <v>43586</v>
      </c>
      <c r="B39" s="58">
        <v>0</v>
      </c>
      <c r="C39" s="59" t="s">
        <v>29</v>
      </c>
      <c r="D39" s="44" t="s">
        <v>23</v>
      </c>
      <c r="E39" s="138">
        <v>1284.4000000000001</v>
      </c>
      <c r="F39" s="127">
        <v>551819000</v>
      </c>
      <c r="G39" s="42">
        <v>43622</v>
      </c>
      <c r="H39" s="43" t="s">
        <v>22</v>
      </c>
      <c r="I39" s="61"/>
    </row>
    <row r="40" spans="1:9" x14ac:dyDescent="0.25">
      <c r="A40" s="65"/>
      <c r="B40" s="66"/>
      <c r="C40" s="47"/>
      <c r="D40" s="48"/>
      <c r="E40" s="139"/>
      <c r="F40" s="67" t="s">
        <v>85</v>
      </c>
      <c r="G40" s="50"/>
      <c r="H40" s="64"/>
      <c r="I40" s="61"/>
    </row>
    <row r="41" spans="1:9" x14ac:dyDescent="0.25">
      <c r="A41" s="37">
        <v>43586</v>
      </c>
      <c r="B41" s="68">
        <v>0</v>
      </c>
      <c r="C41" s="39" t="s">
        <v>30</v>
      </c>
      <c r="D41" s="44" t="s">
        <v>24</v>
      </c>
      <c r="E41" s="138">
        <v>1251.4000000000001</v>
      </c>
      <c r="F41" s="60" t="s">
        <v>47</v>
      </c>
      <c r="G41" s="69">
        <v>43622</v>
      </c>
      <c r="H41" s="43" t="s">
        <v>22</v>
      </c>
      <c r="I41" s="61"/>
    </row>
    <row r="42" spans="1:9" x14ac:dyDescent="0.25">
      <c r="A42" s="45"/>
      <c r="B42" s="70"/>
      <c r="C42" s="71"/>
      <c r="D42" s="63"/>
      <c r="E42" s="139"/>
      <c r="F42" s="72" t="s">
        <v>86</v>
      </c>
      <c r="G42" s="50"/>
      <c r="H42" s="64"/>
      <c r="I42" s="61"/>
    </row>
    <row r="43" spans="1:9" x14ac:dyDescent="0.25">
      <c r="A43" s="65">
        <v>43586</v>
      </c>
      <c r="B43" s="73">
        <v>0</v>
      </c>
      <c r="C43" s="74" t="s">
        <v>31</v>
      </c>
      <c r="D43" s="48" t="s">
        <v>23</v>
      </c>
      <c r="E43" s="141">
        <v>1218.4000000000001</v>
      </c>
      <c r="F43" s="75" t="s">
        <v>47</v>
      </c>
      <c r="G43" s="76">
        <v>43622</v>
      </c>
      <c r="H43" s="77" t="s">
        <v>22</v>
      </c>
      <c r="I43" s="61"/>
    </row>
    <row r="44" spans="1:9" x14ac:dyDescent="0.25">
      <c r="A44" s="65"/>
      <c r="B44" s="73"/>
      <c r="C44" s="74"/>
      <c r="D44" s="48"/>
      <c r="E44" s="141"/>
      <c r="F44" s="75" t="s">
        <v>87</v>
      </c>
      <c r="G44" s="76"/>
      <c r="H44" s="77"/>
      <c r="I44" s="61"/>
    </row>
    <row r="45" spans="1:9" x14ac:dyDescent="0.25">
      <c r="A45" s="37">
        <v>43621</v>
      </c>
      <c r="B45" s="68">
        <v>0</v>
      </c>
      <c r="C45" s="39" t="s">
        <v>33</v>
      </c>
      <c r="D45" s="44" t="s">
        <v>24</v>
      </c>
      <c r="E45" s="138">
        <v>1527.4</v>
      </c>
      <c r="F45" s="41" t="s">
        <v>47</v>
      </c>
      <c r="G45" s="42">
        <v>43622</v>
      </c>
      <c r="H45" s="43" t="s">
        <v>22</v>
      </c>
      <c r="I45" s="61"/>
    </row>
    <row r="46" spans="1:9" x14ac:dyDescent="0.25">
      <c r="A46" s="65"/>
      <c r="B46" s="73"/>
      <c r="C46" s="74"/>
      <c r="D46" s="48"/>
      <c r="E46" s="141"/>
      <c r="F46" s="75" t="s">
        <v>88</v>
      </c>
      <c r="G46" s="76"/>
      <c r="H46" s="77"/>
      <c r="I46" s="61"/>
    </row>
    <row r="47" spans="1:9" x14ac:dyDescent="0.25">
      <c r="A47" s="37">
        <v>43621</v>
      </c>
      <c r="B47" s="68">
        <v>0</v>
      </c>
      <c r="C47" s="39" t="s">
        <v>46</v>
      </c>
      <c r="D47" s="44" t="s">
        <v>24</v>
      </c>
      <c r="E47" s="138">
        <v>1326.4</v>
      </c>
      <c r="F47" s="41" t="s">
        <v>47</v>
      </c>
      <c r="G47" s="42">
        <v>43622</v>
      </c>
      <c r="H47" s="43" t="s">
        <v>22</v>
      </c>
      <c r="I47" s="61"/>
    </row>
    <row r="48" spans="1:9" x14ac:dyDescent="0.25">
      <c r="A48" s="65"/>
      <c r="B48" s="73"/>
      <c r="C48" s="74"/>
      <c r="D48" s="48"/>
      <c r="E48" s="141"/>
      <c r="F48" s="75" t="s">
        <v>89</v>
      </c>
      <c r="G48" s="76"/>
      <c r="H48" s="77"/>
      <c r="I48" s="61">
        <v>1054.76</v>
      </c>
    </row>
    <row r="49" spans="1:9" x14ac:dyDescent="0.25">
      <c r="A49" s="37">
        <v>43621</v>
      </c>
      <c r="B49" s="68">
        <v>0</v>
      </c>
      <c r="C49" s="39" t="s">
        <v>32</v>
      </c>
      <c r="D49" s="44" t="s">
        <v>23</v>
      </c>
      <c r="E49" s="138">
        <v>2843</v>
      </c>
      <c r="F49" s="41" t="s">
        <v>90</v>
      </c>
      <c r="G49" s="42">
        <v>43622</v>
      </c>
      <c r="H49" s="43" t="s">
        <v>22</v>
      </c>
      <c r="I49" s="61">
        <v>523</v>
      </c>
    </row>
    <row r="50" spans="1:9" x14ac:dyDescent="0.25">
      <c r="A50" s="65"/>
      <c r="B50" s="73"/>
      <c r="C50" s="74"/>
      <c r="D50" s="48"/>
      <c r="E50" s="141"/>
      <c r="F50" s="75" t="s">
        <v>91</v>
      </c>
      <c r="G50" s="76"/>
      <c r="H50" s="77"/>
      <c r="I50" s="61">
        <f>SUM(I48:I49)</f>
        <v>1577.76</v>
      </c>
    </row>
    <row r="51" spans="1:9" x14ac:dyDescent="0.25">
      <c r="A51" s="37">
        <v>43621</v>
      </c>
      <c r="B51" s="68">
        <v>0</v>
      </c>
      <c r="C51" s="39" t="s">
        <v>36</v>
      </c>
      <c r="D51" s="44" t="s">
        <v>24</v>
      </c>
      <c r="E51" s="138">
        <v>1219.4000000000001</v>
      </c>
      <c r="F51" s="41" t="s">
        <v>92</v>
      </c>
      <c r="G51" s="42">
        <v>43622</v>
      </c>
      <c r="H51" s="43" t="s">
        <v>22</v>
      </c>
      <c r="I51" s="61">
        <v>-1170.75</v>
      </c>
    </row>
    <row r="52" spans="1:9" x14ac:dyDescent="0.25">
      <c r="A52" s="65"/>
      <c r="B52" s="73"/>
      <c r="C52" s="74"/>
      <c r="D52" s="48"/>
      <c r="E52" s="141"/>
      <c r="F52" s="75" t="s">
        <v>93</v>
      </c>
      <c r="G52" s="76"/>
      <c r="H52" s="77"/>
      <c r="I52" s="61">
        <f>SUM(I50:I51)</f>
        <v>407.01</v>
      </c>
    </row>
    <row r="53" spans="1:9" x14ac:dyDescent="0.25">
      <c r="A53" s="37">
        <v>43621</v>
      </c>
      <c r="B53" s="68">
        <v>0</v>
      </c>
      <c r="C53" s="148" t="s">
        <v>42</v>
      </c>
      <c r="D53" s="149" t="s">
        <v>306</v>
      </c>
      <c r="E53" s="138">
        <v>1137.45</v>
      </c>
      <c r="F53" s="41" t="s">
        <v>94</v>
      </c>
      <c r="G53" s="42">
        <v>43622</v>
      </c>
      <c r="H53" s="43" t="s">
        <v>22</v>
      </c>
      <c r="I53" s="61"/>
    </row>
    <row r="54" spans="1:9" x14ac:dyDescent="0.25">
      <c r="A54" s="65"/>
      <c r="B54" s="73"/>
      <c r="C54" s="74"/>
      <c r="D54" s="48"/>
      <c r="E54" s="141"/>
      <c r="F54" s="75" t="s">
        <v>95</v>
      </c>
      <c r="G54" s="76"/>
      <c r="H54" s="77"/>
      <c r="I54" s="61"/>
    </row>
    <row r="55" spans="1:9" x14ac:dyDescent="0.25">
      <c r="A55" s="37">
        <v>43621</v>
      </c>
      <c r="B55" s="68">
        <v>0</v>
      </c>
      <c r="C55" s="39" t="s">
        <v>37</v>
      </c>
      <c r="D55" s="154" t="s">
        <v>23</v>
      </c>
      <c r="E55" s="138">
        <v>1591</v>
      </c>
      <c r="F55" s="41" t="s">
        <v>94</v>
      </c>
      <c r="G55" s="42">
        <v>43622</v>
      </c>
      <c r="H55" s="43" t="s">
        <v>22</v>
      </c>
      <c r="I55" s="61"/>
    </row>
    <row r="56" spans="1:9" x14ac:dyDescent="0.25">
      <c r="A56" s="65"/>
      <c r="B56" s="73"/>
      <c r="C56" s="74"/>
      <c r="D56" s="48"/>
      <c r="E56" s="141"/>
      <c r="F56" s="75" t="s">
        <v>96</v>
      </c>
      <c r="G56" s="76"/>
      <c r="H56" s="77"/>
      <c r="I56" s="61"/>
    </row>
    <row r="57" spans="1:9" x14ac:dyDescent="0.25">
      <c r="A57" s="37">
        <v>43621</v>
      </c>
      <c r="B57" s="78">
        <v>0</v>
      </c>
      <c r="C57" s="59" t="s">
        <v>34</v>
      </c>
      <c r="D57" s="44" t="s">
        <v>23</v>
      </c>
      <c r="E57" s="138">
        <v>1219.4000000000001</v>
      </c>
      <c r="F57" s="60" t="s">
        <v>94</v>
      </c>
      <c r="G57" s="42">
        <v>43622</v>
      </c>
      <c r="H57" s="43" t="s">
        <v>22</v>
      </c>
      <c r="I57" s="61"/>
    </row>
    <row r="58" spans="1:9" x14ac:dyDescent="0.25">
      <c r="A58" s="45"/>
      <c r="B58" s="79"/>
      <c r="C58" s="80"/>
      <c r="D58" s="48"/>
      <c r="E58" s="141"/>
      <c r="F58" s="67" t="s">
        <v>97</v>
      </c>
      <c r="G58" s="76"/>
      <c r="H58" s="77"/>
      <c r="I58" s="61"/>
    </row>
    <row r="59" spans="1:9" x14ac:dyDescent="0.25">
      <c r="A59" s="37">
        <v>43590</v>
      </c>
      <c r="B59" s="81">
        <v>0</v>
      </c>
      <c r="C59" s="59" t="s">
        <v>44</v>
      </c>
      <c r="D59" s="44" t="s">
        <v>23</v>
      </c>
      <c r="E59" s="138">
        <v>1219.4000000000001</v>
      </c>
      <c r="F59" s="60" t="s">
        <v>94</v>
      </c>
      <c r="G59" s="42">
        <v>43622</v>
      </c>
      <c r="H59" s="43" t="s">
        <v>22</v>
      </c>
      <c r="I59" s="61"/>
    </row>
    <row r="60" spans="1:9" x14ac:dyDescent="0.25">
      <c r="A60" s="65"/>
      <c r="B60" s="82"/>
      <c r="C60" s="80"/>
      <c r="D60" s="48"/>
      <c r="E60" s="141"/>
      <c r="F60" s="67" t="s">
        <v>98</v>
      </c>
      <c r="G60" s="76"/>
      <c r="H60" s="77"/>
      <c r="I60" s="61"/>
    </row>
    <row r="61" spans="1:9" x14ac:dyDescent="0.25">
      <c r="A61" s="37">
        <v>43590</v>
      </c>
      <c r="B61" s="78">
        <v>0</v>
      </c>
      <c r="C61" s="59" t="s">
        <v>49</v>
      </c>
      <c r="D61" s="44" t="s">
        <v>23</v>
      </c>
      <c r="E61" s="142">
        <v>1311.4</v>
      </c>
      <c r="F61" s="60" t="s">
        <v>94</v>
      </c>
      <c r="G61" s="42">
        <v>43622</v>
      </c>
      <c r="H61" s="43" t="s">
        <v>22</v>
      </c>
      <c r="I61" s="61"/>
    </row>
    <row r="62" spans="1:9" x14ac:dyDescent="0.25">
      <c r="A62" s="65"/>
      <c r="B62" s="79"/>
      <c r="C62" s="80"/>
      <c r="D62" s="48"/>
      <c r="E62" s="141"/>
      <c r="F62" s="67" t="s">
        <v>99</v>
      </c>
      <c r="G62" s="76"/>
      <c r="H62" s="77"/>
      <c r="I62" s="61"/>
    </row>
    <row r="63" spans="1:9" x14ac:dyDescent="0.25">
      <c r="A63" s="37">
        <v>43590</v>
      </c>
      <c r="B63" s="81">
        <v>0</v>
      </c>
      <c r="C63" s="39" t="s">
        <v>100</v>
      </c>
      <c r="D63" s="44" t="s">
        <v>24</v>
      </c>
      <c r="E63" s="138">
        <v>1125.4000000000001</v>
      </c>
      <c r="F63" s="41" t="s">
        <v>94</v>
      </c>
      <c r="G63" s="42">
        <v>43622</v>
      </c>
      <c r="H63" s="43" t="s">
        <v>22</v>
      </c>
      <c r="I63" s="61"/>
    </row>
    <row r="64" spans="1:9" x14ac:dyDescent="0.25">
      <c r="A64" s="45"/>
      <c r="B64" s="46"/>
      <c r="C64" s="47"/>
      <c r="D64" s="48"/>
      <c r="E64" s="139"/>
      <c r="F64" s="49" t="s">
        <v>101</v>
      </c>
      <c r="G64" s="50"/>
      <c r="H64" s="64"/>
      <c r="I64" s="61"/>
    </row>
    <row r="65" spans="1:9" x14ac:dyDescent="0.25">
      <c r="A65" s="37">
        <v>43590</v>
      </c>
      <c r="B65" s="81">
        <v>0</v>
      </c>
      <c r="C65" s="39" t="s">
        <v>102</v>
      </c>
      <c r="D65" s="44" t="s">
        <v>23</v>
      </c>
      <c r="E65" s="138">
        <v>1382.4</v>
      </c>
      <c r="F65" s="41" t="s">
        <v>94</v>
      </c>
      <c r="G65" s="42">
        <v>43622</v>
      </c>
      <c r="H65" s="43" t="s">
        <v>22</v>
      </c>
      <c r="I65" s="61"/>
    </row>
    <row r="66" spans="1:9" x14ac:dyDescent="0.25">
      <c r="A66" s="65"/>
      <c r="B66" s="82"/>
      <c r="C66" s="80"/>
      <c r="D66" s="48"/>
      <c r="E66" s="141"/>
      <c r="F66" s="67" t="s">
        <v>103</v>
      </c>
      <c r="G66" s="76"/>
      <c r="H66" s="77"/>
      <c r="I66" s="61"/>
    </row>
    <row r="67" spans="1:9" x14ac:dyDescent="0.25">
      <c r="A67" s="37">
        <v>43590</v>
      </c>
      <c r="B67" s="81">
        <v>0</v>
      </c>
      <c r="C67" s="39" t="s">
        <v>48</v>
      </c>
      <c r="D67" s="44" t="s">
        <v>24</v>
      </c>
      <c r="E67" s="138">
        <v>1577</v>
      </c>
      <c r="F67" s="41" t="s">
        <v>104</v>
      </c>
      <c r="G67" s="42">
        <v>43622</v>
      </c>
      <c r="H67" s="43" t="s">
        <v>22</v>
      </c>
      <c r="I67" s="61"/>
    </row>
    <row r="68" spans="1:9" x14ac:dyDescent="0.25">
      <c r="A68" s="65"/>
      <c r="B68" s="82"/>
      <c r="C68" s="74"/>
      <c r="D68" s="48"/>
      <c r="E68" s="141"/>
      <c r="F68" s="75" t="s">
        <v>105</v>
      </c>
      <c r="G68" s="76"/>
      <c r="H68" s="77"/>
      <c r="I68" s="61"/>
    </row>
    <row r="69" spans="1:9" x14ac:dyDescent="0.25">
      <c r="A69" s="37">
        <v>43590</v>
      </c>
      <c r="B69" s="81">
        <v>0</v>
      </c>
      <c r="C69" s="59" t="s">
        <v>106</v>
      </c>
      <c r="D69" s="44" t="s">
        <v>23</v>
      </c>
      <c r="E69" s="138">
        <v>1251.4000000000001</v>
      </c>
      <c r="F69" s="60" t="s">
        <v>107</v>
      </c>
      <c r="G69" s="42">
        <v>43622</v>
      </c>
      <c r="H69" s="83" t="s">
        <v>22</v>
      </c>
      <c r="I69" s="61"/>
    </row>
    <row r="70" spans="1:9" x14ac:dyDescent="0.25">
      <c r="A70" s="65"/>
      <c r="B70" s="82"/>
      <c r="C70" s="80"/>
      <c r="D70" s="48"/>
      <c r="E70" s="141"/>
      <c r="F70" s="67" t="s">
        <v>108</v>
      </c>
      <c r="G70" s="76"/>
      <c r="H70" s="84"/>
      <c r="I70" s="61"/>
    </row>
    <row r="71" spans="1:9" x14ac:dyDescent="0.25">
      <c r="A71" s="37">
        <v>43590</v>
      </c>
      <c r="B71" s="81">
        <v>0</v>
      </c>
      <c r="C71" s="59" t="s">
        <v>109</v>
      </c>
      <c r="D71" s="44" t="s">
        <v>24</v>
      </c>
      <c r="E71" s="138">
        <v>1142</v>
      </c>
      <c r="F71" s="60" t="s">
        <v>107</v>
      </c>
      <c r="G71" s="42">
        <v>43622</v>
      </c>
      <c r="H71" s="83" t="s">
        <v>22</v>
      </c>
      <c r="I71" s="61"/>
    </row>
    <row r="72" spans="1:9" x14ac:dyDescent="0.25">
      <c r="A72" s="65"/>
      <c r="B72" s="82"/>
      <c r="C72" s="80"/>
      <c r="D72" s="48"/>
      <c r="E72" s="141"/>
      <c r="F72" s="67" t="s">
        <v>110</v>
      </c>
      <c r="G72" s="76"/>
      <c r="H72" s="84"/>
      <c r="I72" s="61"/>
    </row>
    <row r="73" spans="1:9" x14ac:dyDescent="0.25">
      <c r="A73" s="37">
        <v>43590</v>
      </c>
      <c r="B73" s="81">
        <v>0</v>
      </c>
      <c r="C73" s="59" t="s">
        <v>111</v>
      </c>
      <c r="D73" s="44" t="s">
        <v>23</v>
      </c>
      <c r="E73" s="138">
        <v>1219.4000000000001</v>
      </c>
      <c r="F73" s="60" t="s">
        <v>107</v>
      </c>
      <c r="G73" s="42">
        <v>43622</v>
      </c>
      <c r="H73" s="83" t="s">
        <v>22</v>
      </c>
      <c r="I73" s="61"/>
    </row>
    <row r="74" spans="1:9" x14ac:dyDescent="0.25">
      <c r="A74" s="45"/>
      <c r="B74" s="82"/>
      <c r="C74" s="80"/>
      <c r="D74" s="48"/>
      <c r="E74" s="139"/>
      <c r="F74" s="49" t="s">
        <v>112</v>
      </c>
      <c r="G74" s="76"/>
      <c r="H74" s="51"/>
      <c r="I74" s="61"/>
    </row>
    <row r="75" spans="1:9" x14ac:dyDescent="0.25">
      <c r="A75" s="52">
        <v>43588</v>
      </c>
      <c r="B75" s="85" t="s">
        <v>113</v>
      </c>
      <c r="C75" s="86" t="s">
        <v>114</v>
      </c>
      <c r="D75" s="40" t="s">
        <v>115</v>
      </c>
      <c r="E75" s="143">
        <v>629</v>
      </c>
      <c r="F75" s="55" t="s">
        <v>116</v>
      </c>
      <c r="G75" s="56">
        <v>43622</v>
      </c>
      <c r="H75" s="57" t="s">
        <v>38</v>
      </c>
      <c r="I75" s="61"/>
    </row>
    <row r="76" spans="1:9" x14ac:dyDescent="0.25">
      <c r="A76" s="37">
        <v>43608</v>
      </c>
      <c r="B76" s="147" t="s">
        <v>117</v>
      </c>
      <c r="C76" s="148" t="s">
        <v>118</v>
      </c>
      <c r="D76" s="149" t="s">
        <v>119</v>
      </c>
      <c r="E76" s="138">
        <v>4128.2</v>
      </c>
      <c r="F76" s="41" t="s">
        <v>120</v>
      </c>
      <c r="G76" s="42">
        <v>43622</v>
      </c>
      <c r="H76" s="43" t="s">
        <v>22</v>
      </c>
      <c r="I76" s="61"/>
    </row>
    <row r="77" spans="1:9" x14ac:dyDescent="0.25">
      <c r="A77" s="65"/>
      <c r="B77" s="87"/>
      <c r="C77" s="74"/>
      <c r="D77" s="48"/>
      <c r="E77" s="141"/>
      <c r="F77" s="75" t="s">
        <v>121</v>
      </c>
      <c r="G77" s="76"/>
      <c r="H77" s="77"/>
      <c r="I77" s="61"/>
    </row>
    <row r="78" spans="1:9" x14ac:dyDescent="0.25">
      <c r="A78" s="37">
        <v>43586</v>
      </c>
      <c r="B78" s="38">
        <v>4963472251</v>
      </c>
      <c r="C78" s="39" t="s">
        <v>122</v>
      </c>
      <c r="D78" s="44" t="s">
        <v>123</v>
      </c>
      <c r="E78" s="138">
        <v>212.01</v>
      </c>
      <c r="F78" s="41" t="s">
        <v>124</v>
      </c>
      <c r="G78" s="42">
        <v>43622</v>
      </c>
      <c r="H78" s="43" t="s">
        <v>125</v>
      </c>
      <c r="I78" s="61"/>
    </row>
    <row r="79" spans="1:9" x14ac:dyDescent="0.25">
      <c r="A79" s="37">
        <v>43586</v>
      </c>
      <c r="B79" s="38">
        <v>0</v>
      </c>
      <c r="C79" s="39" t="s">
        <v>50</v>
      </c>
      <c r="D79" s="44" t="s">
        <v>35</v>
      </c>
      <c r="E79" s="138">
        <v>300</v>
      </c>
      <c r="F79" s="41" t="s">
        <v>47</v>
      </c>
      <c r="G79" s="42">
        <v>43623</v>
      </c>
      <c r="H79" s="43" t="s">
        <v>22</v>
      </c>
      <c r="I79" s="61"/>
    </row>
    <row r="80" spans="1:9" x14ac:dyDescent="0.25">
      <c r="A80" s="65"/>
      <c r="B80" s="87"/>
      <c r="C80" s="74"/>
      <c r="D80" s="48"/>
      <c r="E80" s="141"/>
      <c r="F80" s="75" t="s">
        <v>126</v>
      </c>
      <c r="G80" s="76"/>
      <c r="H80" s="77"/>
      <c r="I80" s="61"/>
    </row>
    <row r="81" spans="1:9" x14ac:dyDescent="0.25">
      <c r="A81" s="37">
        <v>43586</v>
      </c>
      <c r="B81" s="38">
        <v>0</v>
      </c>
      <c r="C81" s="39" t="s">
        <v>51</v>
      </c>
      <c r="D81" s="44" t="s">
        <v>35</v>
      </c>
      <c r="E81" s="138">
        <v>300</v>
      </c>
      <c r="F81" s="41" t="s">
        <v>47</v>
      </c>
      <c r="G81" s="42">
        <v>43623</v>
      </c>
      <c r="H81" s="43" t="s">
        <v>22</v>
      </c>
      <c r="I81" s="61"/>
    </row>
    <row r="82" spans="1:9" x14ac:dyDescent="0.25">
      <c r="A82" s="65"/>
      <c r="B82" s="87"/>
      <c r="C82" s="74"/>
      <c r="D82" s="48"/>
      <c r="E82" s="141"/>
      <c r="F82" s="75" t="s">
        <v>127</v>
      </c>
      <c r="G82" s="76"/>
      <c r="H82" s="77"/>
      <c r="I82" s="61"/>
    </row>
    <row r="83" spans="1:9" x14ac:dyDescent="0.25">
      <c r="A83" s="37">
        <v>43586</v>
      </c>
      <c r="B83" s="38">
        <v>0</v>
      </c>
      <c r="C83" s="39" t="s">
        <v>54</v>
      </c>
      <c r="D83" s="44" t="s">
        <v>35</v>
      </c>
      <c r="E83" s="138">
        <v>300</v>
      </c>
      <c r="F83" s="41" t="s">
        <v>128</v>
      </c>
      <c r="G83" s="42">
        <v>43623</v>
      </c>
      <c r="H83" s="43" t="s">
        <v>22</v>
      </c>
      <c r="I83" s="61"/>
    </row>
    <row r="84" spans="1:9" x14ac:dyDescent="0.25">
      <c r="A84" s="65"/>
      <c r="B84" s="87"/>
      <c r="C84" s="74"/>
      <c r="D84" s="48"/>
      <c r="E84" s="141"/>
      <c r="F84" s="75" t="s">
        <v>129</v>
      </c>
      <c r="G84" s="76"/>
      <c r="H84" s="77"/>
      <c r="I84" s="61"/>
    </row>
    <row r="85" spans="1:9" x14ac:dyDescent="0.25">
      <c r="A85" s="37">
        <v>43586</v>
      </c>
      <c r="B85" s="38">
        <v>0</v>
      </c>
      <c r="C85" s="39" t="s">
        <v>55</v>
      </c>
      <c r="D85" s="44" t="s">
        <v>35</v>
      </c>
      <c r="E85" s="138">
        <v>300</v>
      </c>
      <c r="F85" s="41" t="s">
        <v>128</v>
      </c>
      <c r="G85" s="42">
        <v>43623</v>
      </c>
      <c r="H85" s="43" t="s">
        <v>22</v>
      </c>
      <c r="I85" s="61"/>
    </row>
    <row r="86" spans="1:9" x14ac:dyDescent="0.25">
      <c r="A86" s="65"/>
      <c r="B86" s="87"/>
      <c r="C86" s="74"/>
      <c r="D86" s="48"/>
      <c r="E86" s="141"/>
      <c r="F86" s="75" t="s">
        <v>130</v>
      </c>
      <c r="G86" s="76"/>
      <c r="H86" s="77"/>
      <c r="I86" s="61"/>
    </row>
    <row r="87" spans="1:9" x14ac:dyDescent="0.25">
      <c r="A87" s="37">
        <v>43586</v>
      </c>
      <c r="B87" s="38">
        <v>0</v>
      </c>
      <c r="C87" s="39" t="s">
        <v>56</v>
      </c>
      <c r="D87" s="44" t="s">
        <v>35</v>
      </c>
      <c r="E87" s="138">
        <v>300</v>
      </c>
      <c r="F87" s="41" t="s">
        <v>128</v>
      </c>
      <c r="G87" s="42">
        <v>43623</v>
      </c>
      <c r="H87" s="43" t="s">
        <v>22</v>
      </c>
      <c r="I87" s="61"/>
    </row>
    <row r="88" spans="1:9" x14ac:dyDescent="0.25">
      <c r="A88" s="45"/>
      <c r="B88" s="46"/>
      <c r="C88" s="47"/>
      <c r="D88" s="48"/>
      <c r="E88" s="139"/>
      <c r="F88" s="49" t="s">
        <v>131</v>
      </c>
      <c r="G88" s="50"/>
      <c r="H88" s="64"/>
      <c r="I88" s="61"/>
    </row>
    <row r="89" spans="1:9" x14ac:dyDescent="0.25">
      <c r="A89" s="37">
        <v>43616</v>
      </c>
      <c r="B89" s="38">
        <v>31</v>
      </c>
      <c r="C89" s="148" t="s">
        <v>57</v>
      </c>
      <c r="D89" s="149" t="s">
        <v>43</v>
      </c>
      <c r="E89" s="138">
        <v>840</v>
      </c>
      <c r="F89" s="41" t="s">
        <v>132</v>
      </c>
      <c r="G89" s="42">
        <v>43623</v>
      </c>
      <c r="H89" s="43" t="s">
        <v>22</v>
      </c>
      <c r="I89" s="61"/>
    </row>
    <row r="90" spans="1:9" x14ac:dyDescent="0.25">
      <c r="A90" s="65"/>
      <c r="B90" s="82"/>
      <c r="C90" s="80"/>
      <c r="D90" s="48"/>
      <c r="E90" s="141"/>
      <c r="F90" s="67" t="s">
        <v>133</v>
      </c>
      <c r="G90" s="76"/>
      <c r="H90" s="77"/>
      <c r="I90" s="61"/>
    </row>
    <row r="91" spans="1:9" x14ac:dyDescent="0.25">
      <c r="A91" s="37">
        <v>43586</v>
      </c>
      <c r="B91" s="81">
        <v>0</v>
      </c>
      <c r="C91" s="59" t="s">
        <v>134</v>
      </c>
      <c r="D91" s="44" t="s">
        <v>136</v>
      </c>
      <c r="E91" s="138">
        <v>172</v>
      </c>
      <c r="F91" s="60" t="s">
        <v>94</v>
      </c>
      <c r="G91" s="42">
        <v>43623</v>
      </c>
      <c r="H91" s="43" t="s">
        <v>22</v>
      </c>
      <c r="I91" s="61"/>
    </row>
    <row r="92" spans="1:9" x14ac:dyDescent="0.25">
      <c r="A92" s="65"/>
      <c r="B92" s="82"/>
      <c r="C92" s="80"/>
      <c r="D92" s="48"/>
      <c r="E92" s="141"/>
      <c r="F92" s="67" t="s">
        <v>135</v>
      </c>
      <c r="G92" s="76"/>
      <c r="H92" s="77"/>
      <c r="I92" s="61"/>
    </row>
    <row r="93" spans="1:9" x14ac:dyDescent="0.25">
      <c r="A93" s="37">
        <v>43586</v>
      </c>
      <c r="B93" s="81">
        <v>0</v>
      </c>
      <c r="C93" s="59" t="s">
        <v>102</v>
      </c>
      <c r="D93" s="44" t="s">
        <v>136</v>
      </c>
      <c r="E93" s="138">
        <v>172</v>
      </c>
      <c r="F93" s="60" t="s">
        <v>94</v>
      </c>
      <c r="G93" s="42">
        <v>43623</v>
      </c>
      <c r="H93" s="43" t="s">
        <v>22</v>
      </c>
      <c r="I93" s="61"/>
    </row>
    <row r="94" spans="1:9" x14ac:dyDescent="0.25">
      <c r="A94" s="65"/>
      <c r="B94" s="82"/>
      <c r="C94" s="80"/>
      <c r="D94" s="48"/>
      <c r="E94" s="141"/>
      <c r="F94" s="67" t="s">
        <v>103</v>
      </c>
      <c r="G94" s="76"/>
      <c r="H94" s="77"/>
      <c r="I94" s="61"/>
    </row>
    <row r="95" spans="1:9" x14ac:dyDescent="0.25">
      <c r="A95" s="37">
        <v>43586</v>
      </c>
      <c r="B95" s="81">
        <v>0</v>
      </c>
      <c r="C95" s="59" t="s">
        <v>137</v>
      </c>
      <c r="D95" s="44" t="s">
        <v>35</v>
      </c>
      <c r="E95" s="138">
        <v>300</v>
      </c>
      <c r="F95" s="60" t="s">
        <v>138</v>
      </c>
      <c r="G95" s="42">
        <v>43623</v>
      </c>
      <c r="H95" s="43" t="s">
        <v>22</v>
      </c>
      <c r="I95" s="61"/>
    </row>
    <row r="96" spans="1:9" x14ac:dyDescent="0.25">
      <c r="A96" s="45"/>
      <c r="B96" s="82"/>
      <c r="C96" s="74"/>
      <c r="D96" s="48"/>
      <c r="E96" s="141"/>
      <c r="F96" s="67" t="s">
        <v>139</v>
      </c>
      <c r="G96" s="76"/>
      <c r="H96" s="64"/>
      <c r="I96" s="61"/>
    </row>
    <row r="97" spans="1:9" x14ac:dyDescent="0.25">
      <c r="A97" s="65">
        <v>43586</v>
      </c>
      <c r="B97" s="58">
        <v>0</v>
      </c>
      <c r="C97" s="39" t="s">
        <v>140</v>
      </c>
      <c r="D97" s="44" t="s">
        <v>141</v>
      </c>
      <c r="E97" s="142">
        <v>180.6</v>
      </c>
      <c r="F97" s="41" t="s">
        <v>104</v>
      </c>
      <c r="G97" s="88">
        <v>43623</v>
      </c>
      <c r="H97" s="77" t="s">
        <v>22</v>
      </c>
      <c r="I97" s="61"/>
    </row>
    <row r="98" spans="1:9" x14ac:dyDescent="0.25">
      <c r="A98" s="65"/>
      <c r="B98" s="89"/>
      <c r="C98" s="80"/>
      <c r="D98" s="48"/>
      <c r="E98" s="141"/>
      <c r="F98" s="67" t="s">
        <v>105</v>
      </c>
      <c r="G98" s="65"/>
      <c r="H98" s="77"/>
      <c r="I98" s="61"/>
    </row>
    <row r="99" spans="1:9" x14ac:dyDescent="0.25">
      <c r="A99" s="37">
        <v>43586</v>
      </c>
      <c r="B99" s="90"/>
      <c r="C99" s="39" t="s">
        <v>142</v>
      </c>
      <c r="D99" s="44" t="s">
        <v>143</v>
      </c>
      <c r="E99" s="142">
        <v>272.23</v>
      </c>
      <c r="F99" s="41" t="s">
        <v>144</v>
      </c>
      <c r="G99" s="37">
        <v>43623</v>
      </c>
      <c r="H99" s="43" t="s">
        <v>145</v>
      </c>
      <c r="I99" s="61"/>
    </row>
    <row r="100" spans="1:9" x14ac:dyDescent="0.25">
      <c r="A100" s="52">
        <v>43586</v>
      </c>
      <c r="B100" s="91"/>
      <c r="C100" s="54" t="s">
        <v>142</v>
      </c>
      <c r="D100" s="40" t="s">
        <v>146</v>
      </c>
      <c r="E100" s="143">
        <v>334.62</v>
      </c>
      <c r="F100" s="55" t="s">
        <v>147</v>
      </c>
      <c r="G100" s="52">
        <v>43623</v>
      </c>
      <c r="H100" s="57" t="s">
        <v>145</v>
      </c>
      <c r="I100" s="61"/>
    </row>
    <row r="101" spans="1:9" x14ac:dyDescent="0.25">
      <c r="A101" s="37">
        <v>43586</v>
      </c>
      <c r="B101" s="90"/>
      <c r="C101" s="39" t="s">
        <v>142</v>
      </c>
      <c r="D101" s="44" t="s">
        <v>148</v>
      </c>
      <c r="E101" s="142">
        <v>2676.74</v>
      </c>
      <c r="F101" s="41" t="s">
        <v>149</v>
      </c>
      <c r="G101" s="37">
        <v>43623</v>
      </c>
      <c r="H101" s="43" t="s">
        <v>145</v>
      </c>
      <c r="I101" s="61"/>
    </row>
    <row r="102" spans="1:9" x14ac:dyDescent="0.25">
      <c r="A102" s="37">
        <v>43586</v>
      </c>
      <c r="B102" s="90"/>
      <c r="C102" s="39" t="s">
        <v>142</v>
      </c>
      <c r="D102" s="44" t="s">
        <v>150</v>
      </c>
      <c r="E102" s="142">
        <v>11310.38</v>
      </c>
      <c r="F102" s="41" t="s">
        <v>151</v>
      </c>
      <c r="G102" s="37">
        <v>43623</v>
      </c>
      <c r="H102" s="43" t="s">
        <v>145</v>
      </c>
      <c r="I102" s="61"/>
    </row>
    <row r="103" spans="1:9" x14ac:dyDescent="0.25">
      <c r="A103" s="37">
        <v>43598</v>
      </c>
      <c r="B103" s="90">
        <v>203008</v>
      </c>
      <c r="C103" s="39" t="s">
        <v>152</v>
      </c>
      <c r="D103" s="44" t="s">
        <v>153</v>
      </c>
      <c r="E103" s="142">
        <v>898.84</v>
      </c>
      <c r="F103" s="41" t="s">
        <v>154</v>
      </c>
      <c r="G103" s="37">
        <v>43626</v>
      </c>
      <c r="H103" s="43" t="s">
        <v>38</v>
      </c>
      <c r="I103" s="61"/>
    </row>
    <row r="104" spans="1:9" x14ac:dyDescent="0.25">
      <c r="A104" s="37">
        <v>43601</v>
      </c>
      <c r="B104" s="90" t="s">
        <v>155</v>
      </c>
      <c r="C104" s="39" t="s">
        <v>156</v>
      </c>
      <c r="D104" s="44" t="s">
        <v>71</v>
      </c>
      <c r="E104" s="142">
        <v>618</v>
      </c>
      <c r="F104" s="41" t="s">
        <v>157</v>
      </c>
      <c r="G104" s="37">
        <v>43626</v>
      </c>
      <c r="H104" s="43" t="s">
        <v>38</v>
      </c>
      <c r="I104" s="61"/>
    </row>
    <row r="105" spans="1:9" x14ac:dyDescent="0.25">
      <c r="A105" s="37">
        <v>43602</v>
      </c>
      <c r="B105" s="90" t="s">
        <v>158</v>
      </c>
      <c r="C105" s="39" t="s">
        <v>159</v>
      </c>
      <c r="D105" s="44" t="s">
        <v>160</v>
      </c>
      <c r="E105" s="142">
        <v>838.9</v>
      </c>
      <c r="F105" s="41" t="s">
        <v>161</v>
      </c>
      <c r="G105" s="37">
        <v>43626</v>
      </c>
      <c r="H105" s="43" t="s">
        <v>38</v>
      </c>
      <c r="I105" s="61"/>
    </row>
    <row r="106" spans="1:9" x14ac:dyDescent="0.25">
      <c r="A106" s="37">
        <v>43605</v>
      </c>
      <c r="B106" s="90">
        <v>49503</v>
      </c>
      <c r="C106" s="39" t="s">
        <v>162</v>
      </c>
      <c r="D106" s="44" t="s">
        <v>163</v>
      </c>
      <c r="E106" s="142">
        <v>1020</v>
      </c>
      <c r="F106" s="41" t="s">
        <v>164</v>
      </c>
      <c r="G106" s="37">
        <v>43626</v>
      </c>
      <c r="H106" s="43" t="s">
        <v>38</v>
      </c>
      <c r="I106" s="61"/>
    </row>
    <row r="107" spans="1:9" x14ac:dyDescent="0.25">
      <c r="A107" s="37">
        <v>43612</v>
      </c>
      <c r="B107" s="90">
        <v>167789</v>
      </c>
      <c r="C107" s="148" t="s">
        <v>165</v>
      </c>
      <c r="D107" s="149" t="s">
        <v>166</v>
      </c>
      <c r="E107" s="142">
        <v>1618.2</v>
      </c>
      <c r="F107" s="41" t="s">
        <v>167</v>
      </c>
      <c r="G107" s="37">
        <v>43626</v>
      </c>
      <c r="H107" s="43" t="s">
        <v>38</v>
      </c>
      <c r="I107" s="61"/>
    </row>
    <row r="108" spans="1:9" x14ac:dyDescent="0.25">
      <c r="A108" s="37">
        <v>43612</v>
      </c>
      <c r="B108" s="90">
        <v>42679</v>
      </c>
      <c r="C108" s="39" t="s">
        <v>58</v>
      </c>
      <c r="D108" s="44" t="s">
        <v>168</v>
      </c>
      <c r="E108" s="142">
        <v>1949.76</v>
      </c>
      <c r="F108" s="41" t="s">
        <v>169</v>
      </c>
      <c r="G108" s="37">
        <v>43626</v>
      </c>
      <c r="H108" s="43" t="s">
        <v>38</v>
      </c>
      <c r="I108" s="61"/>
    </row>
    <row r="109" spans="1:9" x14ac:dyDescent="0.25">
      <c r="A109" s="37">
        <v>43612</v>
      </c>
      <c r="B109" s="90">
        <v>205193</v>
      </c>
      <c r="C109" s="39" t="s">
        <v>170</v>
      </c>
      <c r="D109" s="44" t="s">
        <v>171</v>
      </c>
      <c r="E109" s="142">
        <v>1598.4</v>
      </c>
      <c r="F109" s="41" t="s">
        <v>172</v>
      </c>
      <c r="G109" s="37">
        <v>43626</v>
      </c>
      <c r="H109" s="43" t="s">
        <v>38</v>
      </c>
      <c r="I109" s="61"/>
    </row>
    <row r="110" spans="1:9" x14ac:dyDescent="0.25">
      <c r="A110" s="37">
        <v>43620</v>
      </c>
      <c r="B110" s="90">
        <v>103587</v>
      </c>
      <c r="C110" s="39" t="s">
        <v>173</v>
      </c>
      <c r="D110" s="44" t="s">
        <v>174</v>
      </c>
      <c r="E110" s="142">
        <v>629.88</v>
      </c>
      <c r="F110" s="41" t="s">
        <v>175</v>
      </c>
      <c r="G110" s="37">
        <v>43626</v>
      </c>
      <c r="H110" s="43" t="s">
        <v>38</v>
      </c>
      <c r="I110" s="61"/>
    </row>
    <row r="111" spans="1:9" x14ac:dyDescent="0.25">
      <c r="A111" s="37">
        <v>43586</v>
      </c>
      <c r="B111" s="90">
        <v>0</v>
      </c>
      <c r="C111" s="148" t="s">
        <v>42</v>
      </c>
      <c r="D111" s="149" t="s">
        <v>43</v>
      </c>
      <c r="E111" s="142">
        <v>103.91</v>
      </c>
      <c r="F111" s="41" t="s">
        <v>176</v>
      </c>
      <c r="G111" s="37">
        <v>43626</v>
      </c>
      <c r="H111" s="43" t="s">
        <v>125</v>
      </c>
      <c r="I111" s="61"/>
    </row>
    <row r="112" spans="1:9" x14ac:dyDescent="0.25">
      <c r="A112" s="37">
        <v>43586</v>
      </c>
      <c r="B112" s="90">
        <v>0</v>
      </c>
      <c r="C112" s="148" t="s">
        <v>42</v>
      </c>
      <c r="D112" s="149" t="s">
        <v>43</v>
      </c>
      <c r="E112" s="142">
        <v>216.17</v>
      </c>
      <c r="F112" s="41" t="s">
        <v>177</v>
      </c>
      <c r="G112" s="37">
        <v>43626</v>
      </c>
      <c r="H112" s="43" t="s">
        <v>125</v>
      </c>
      <c r="I112" s="61"/>
    </row>
    <row r="113" spans="1:9" x14ac:dyDescent="0.25">
      <c r="A113" s="37">
        <v>43620</v>
      </c>
      <c r="B113" s="90">
        <v>349</v>
      </c>
      <c r="C113" s="39" t="s">
        <v>178</v>
      </c>
      <c r="D113" s="44" t="s">
        <v>179</v>
      </c>
      <c r="E113" s="142">
        <v>70</v>
      </c>
      <c r="F113" s="41" t="s">
        <v>154</v>
      </c>
      <c r="G113" s="37">
        <v>43626</v>
      </c>
      <c r="H113" s="43" t="s">
        <v>38</v>
      </c>
      <c r="I113" s="61"/>
    </row>
    <row r="114" spans="1:9" x14ac:dyDescent="0.25">
      <c r="A114" s="37">
        <v>43497</v>
      </c>
      <c r="B114" s="90">
        <v>0</v>
      </c>
      <c r="C114" s="148" t="s">
        <v>42</v>
      </c>
      <c r="D114" s="149" t="s">
        <v>43</v>
      </c>
      <c r="E114" s="142">
        <v>76.569999999999993</v>
      </c>
      <c r="F114" s="41" t="s">
        <v>180</v>
      </c>
      <c r="G114" s="37">
        <v>43626</v>
      </c>
      <c r="H114" s="43" t="s">
        <v>38</v>
      </c>
      <c r="I114" s="61"/>
    </row>
    <row r="115" spans="1:9" x14ac:dyDescent="0.25">
      <c r="A115" s="37">
        <v>43606</v>
      </c>
      <c r="B115" s="90">
        <v>488457</v>
      </c>
      <c r="C115" s="39" t="s">
        <v>181</v>
      </c>
      <c r="D115" s="44" t="s">
        <v>182</v>
      </c>
      <c r="E115" s="142">
        <v>399.65</v>
      </c>
      <c r="F115" s="41" t="s">
        <v>183</v>
      </c>
      <c r="G115" s="37">
        <v>43627</v>
      </c>
      <c r="H115" s="43" t="s">
        <v>38</v>
      </c>
      <c r="I115" s="61"/>
    </row>
    <row r="116" spans="1:9" x14ac:dyDescent="0.25">
      <c r="A116" s="37">
        <v>43617</v>
      </c>
      <c r="B116" s="90">
        <v>527106417393</v>
      </c>
      <c r="C116" s="39" t="s">
        <v>184</v>
      </c>
      <c r="D116" s="44" t="s">
        <v>185</v>
      </c>
      <c r="E116" s="142">
        <v>1623.94</v>
      </c>
      <c r="F116" s="41" t="s">
        <v>186</v>
      </c>
      <c r="G116" s="37">
        <v>43627</v>
      </c>
      <c r="H116" s="43" t="s">
        <v>125</v>
      </c>
      <c r="I116" s="61"/>
    </row>
    <row r="117" spans="1:9" x14ac:dyDescent="0.25">
      <c r="A117" s="37">
        <v>43617</v>
      </c>
      <c r="B117" s="90">
        <v>532805725027</v>
      </c>
      <c r="C117" s="39" t="s">
        <v>184</v>
      </c>
      <c r="D117" s="44" t="s">
        <v>187</v>
      </c>
      <c r="E117" s="142">
        <v>427.95</v>
      </c>
      <c r="F117" s="41" t="s">
        <v>188</v>
      </c>
      <c r="G117" s="37">
        <v>43627</v>
      </c>
      <c r="H117" s="43" t="s">
        <v>125</v>
      </c>
      <c r="I117" s="61"/>
    </row>
    <row r="118" spans="1:9" x14ac:dyDescent="0.25">
      <c r="A118" s="37">
        <v>43614</v>
      </c>
      <c r="B118" s="90">
        <v>205663</v>
      </c>
      <c r="C118" s="148" t="s">
        <v>189</v>
      </c>
      <c r="D118" s="149" t="s">
        <v>190</v>
      </c>
      <c r="E118" s="142">
        <v>2493.4</v>
      </c>
      <c r="F118" s="41" t="s">
        <v>191</v>
      </c>
      <c r="G118" s="37">
        <v>43627</v>
      </c>
      <c r="H118" s="43" t="s">
        <v>38</v>
      </c>
      <c r="I118" s="61"/>
    </row>
    <row r="119" spans="1:9" x14ac:dyDescent="0.25">
      <c r="A119" s="37">
        <v>43627</v>
      </c>
      <c r="B119" s="90">
        <v>65950</v>
      </c>
      <c r="C119" s="39" t="s">
        <v>192</v>
      </c>
      <c r="D119" s="44" t="s">
        <v>193</v>
      </c>
      <c r="E119" s="142">
        <v>1903.18</v>
      </c>
      <c r="F119" s="41" t="s">
        <v>194</v>
      </c>
      <c r="G119" s="37">
        <v>43628</v>
      </c>
      <c r="H119" s="43" t="s">
        <v>38</v>
      </c>
      <c r="I119" s="61"/>
    </row>
    <row r="120" spans="1:9" x14ac:dyDescent="0.25">
      <c r="A120" s="37">
        <v>43592</v>
      </c>
      <c r="B120" s="90">
        <v>541764</v>
      </c>
      <c r="C120" s="39" t="s">
        <v>195</v>
      </c>
      <c r="D120" s="44" t="s">
        <v>196</v>
      </c>
      <c r="E120" s="142">
        <v>4906.7</v>
      </c>
      <c r="F120" s="41" t="s">
        <v>197</v>
      </c>
      <c r="G120" s="37">
        <v>43628</v>
      </c>
      <c r="H120" s="43" t="s">
        <v>38</v>
      </c>
      <c r="I120" s="61"/>
    </row>
    <row r="121" spans="1:9" x14ac:dyDescent="0.25">
      <c r="A121" s="37">
        <v>43613</v>
      </c>
      <c r="B121" s="90" t="s">
        <v>198</v>
      </c>
      <c r="C121" s="39" t="s">
        <v>199</v>
      </c>
      <c r="D121" s="44" t="s">
        <v>200</v>
      </c>
      <c r="E121" s="142">
        <v>315</v>
      </c>
      <c r="F121" s="41" t="s">
        <v>201</v>
      </c>
      <c r="G121" s="37">
        <v>43628</v>
      </c>
      <c r="H121" s="43" t="s">
        <v>38</v>
      </c>
      <c r="I121" s="61"/>
    </row>
    <row r="122" spans="1:9" x14ac:dyDescent="0.25">
      <c r="A122" s="37">
        <v>43610</v>
      </c>
      <c r="B122" s="90" t="s">
        <v>301</v>
      </c>
      <c r="C122" s="148" t="s">
        <v>118</v>
      </c>
      <c r="D122" s="149" t="s">
        <v>119</v>
      </c>
      <c r="E122" s="142">
        <v>4074</v>
      </c>
      <c r="F122" s="41" t="s">
        <v>202</v>
      </c>
      <c r="G122" s="37">
        <v>43629</v>
      </c>
      <c r="H122" s="43" t="s">
        <v>22</v>
      </c>
      <c r="I122" s="61"/>
    </row>
    <row r="123" spans="1:9" x14ac:dyDescent="0.25">
      <c r="A123" s="45"/>
      <c r="B123" s="62"/>
      <c r="C123" s="47"/>
      <c r="D123" s="48"/>
      <c r="E123" s="139"/>
      <c r="F123" s="49" t="s">
        <v>121</v>
      </c>
      <c r="G123" s="45"/>
      <c r="H123" s="51"/>
      <c r="I123" s="61"/>
    </row>
    <row r="124" spans="1:9" x14ac:dyDescent="0.25">
      <c r="A124" s="37">
        <v>43617</v>
      </c>
      <c r="B124" s="90">
        <v>0</v>
      </c>
      <c r="C124" s="39" t="s">
        <v>203</v>
      </c>
      <c r="D124" s="44" t="s">
        <v>204</v>
      </c>
      <c r="E124" s="142">
        <v>1549.49</v>
      </c>
      <c r="F124" s="41" t="s">
        <v>206</v>
      </c>
      <c r="G124" s="37">
        <v>43629</v>
      </c>
      <c r="H124" s="43" t="s">
        <v>22</v>
      </c>
      <c r="I124" s="61"/>
    </row>
    <row r="125" spans="1:9" x14ac:dyDescent="0.25">
      <c r="A125" s="45"/>
      <c r="B125" s="62"/>
      <c r="C125" s="47"/>
      <c r="D125" s="48"/>
      <c r="E125" s="139"/>
      <c r="F125" s="49" t="s">
        <v>110</v>
      </c>
      <c r="G125" s="45"/>
      <c r="H125" s="51"/>
      <c r="I125" s="61"/>
    </row>
    <row r="126" spans="1:9" x14ac:dyDescent="0.25">
      <c r="A126" s="45">
        <v>43629</v>
      </c>
      <c r="B126" s="92">
        <v>811641200238429</v>
      </c>
      <c r="C126" s="71" t="s">
        <v>40</v>
      </c>
      <c r="D126" s="44" t="s">
        <v>205</v>
      </c>
      <c r="E126" s="144">
        <v>1.18</v>
      </c>
      <c r="F126" s="75" t="s">
        <v>41</v>
      </c>
      <c r="G126" s="45">
        <v>43629</v>
      </c>
      <c r="H126" s="64" t="s">
        <v>207</v>
      </c>
      <c r="I126" s="61"/>
    </row>
    <row r="127" spans="1:9" x14ac:dyDescent="0.25">
      <c r="A127" s="45">
        <v>43629</v>
      </c>
      <c r="B127" s="92">
        <v>811641200238429</v>
      </c>
      <c r="C127" s="71" t="s">
        <v>40</v>
      </c>
      <c r="D127" s="44" t="s">
        <v>205</v>
      </c>
      <c r="E127" s="143">
        <v>1.18</v>
      </c>
      <c r="F127" s="55" t="s">
        <v>41</v>
      </c>
      <c r="G127" s="45">
        <v>43629</v>
      </c>
      <c r="H127" s="64" t="s">
        <v>207</v>
      </c>
      <c r="I127" s="61"/>
    </row>
    <row r="128" spans="1:9" x14ac:dyDescent="0.25">
      <c r="A128" s="45">
        <v>43602</v>
      </c>
      <c r="B128" s="92" t="s">
        <v>208</v>
      </c>
      <c r="C128" s="152" t="s">
        <v>209</v>
      </c>
      <c r="D128" s="149" t="s">
        <v>210</v>
      </c>
      <c r="E128" s="145">
        <v>1529.87</v>
      </c>
      <c r="F128" s="72" t="s">
        <v>211</v>
      </c>
      <c r="G128" s="45">
        <v>43630</v>
      </c>
      <c r="H128" s="64" t="s">
        <v>38</v>
      </c>
      <c r="I128" s="61"/>
    </row>
    <row r="129" spans="1:9" x14ac:dyDescent="0.25">
      <c r="A129" s="45">
        <v>43608</v>
      </c>
      <c r="B129" s="92">
        <v>80</v>
      </c>
      <c r="C129" s="152" t="s">
        <v>212</v>
      </c>
      <c r="D129" s="149" t="s">
        <v>213</v>
      </c>
      <c r="E129" s="145">
        <v>4800</v>
      </c>
      <c r="F129" s="72" t="s">
        <v>214</v>
      </c>
      <c r="G129" s="45">
        <v>43630</v>
      </c>
      <c r="H129" s="64" t="s">
        <v>22</v>
      </c>
      <c r="I129" s="61"/>
    </row>
    <row r="130" spans="1:9" x14ac:dyDescent="0.25">
      <c r="A130" s="45">
        <v>43630</v>
      </c>
      <c r="B130" s="92">
        <v>811651200398930</v>
      </c>
      <c r="C130" s="71" t="s">
        <v>40</v>
      </c>
      <c r="D130" s="44" t="s">
        <v>215</v>
      </c>
      <c r="E130" s="145">
        <v>10.18</v>
      </c>
      <c r="F130" s="72" t="s">
        <v>41</v>
      </c>
      <c r="G130" s="45">
        <v>43630</v>
      </c>
      <c r="H130" s="64" t="s">
        <v>207</v>
      </c>
      <c r="I130" s="61"/>
    </row>
    <row r="131" spans="1:9" x14ac:dyDescent="0.25">
      <c r="A131" s="45">
        <v>43606</v>
      </c>
      <c r="B131" s="92" t="s">
        <v>216</v>
      </c>
      <c r="C131" s="71" t="s">
        <v>156</v>
      </c>
      <c r="D131" s="44" t="s">
        <v>217</v>
      </c>
      <c r="E131" s="145">
        <v>618</v>
      </c>
      <c r="F131" s="72" t="s">
        <v>218</v>
      </c>
      <c r="G131" s="45">
        <v>43633</v>
      </c>
      <c r="H131" s="64" t="s">
        <v>38</v>
      </c>
      <c r="I131" s="61"/>
    </row>
    <row r="132" spans="1:9" x14ac:dyDescent="0.25">
      <c r="A132" s="45">
        <v>43609</v>
      </c>
      <c r="B132" s="92" t="s">
        <v>219</v>
      </c>
      <c r="C132" s="71" t="s">
        <v>220</v>
      </c>
      <c r="D132" s="44" t="s">
        <v>221</v>
      </c>
      <c r="E132" s="145">
        <v>1003.3</v>
      </c>
      <c r="F132" s="72" t="s">
        <v>222</v>
      </c>
      <c r="G132" s="45">
        <v>43633</v>
      </c>
      <c r="H132" s="64" t="s">
        <v>38</v>
      </c>
      <c r="I132" s="61"/>
    </row>
    <row r="133" spans="1:9" x14ac:dyDescent="0.25">
      <c r="A133" s="45">
        <v>43616</v>
      </c>
      <c r="B133" s="92" t="s">
        <v>223</v>
      </c>
      <c r="C133" s="71" t="s">
        <v>224</v>
      </c>
      <c r="D133" s="44" t="s">
        <v>225</v>
      </c>
      <c r="E133" s="145">
        <v>975</v>
      </c>
      <c r="F133" s="72" t="s">
        <v>226</v>
      </c>
      <c r="G133" s="45">
        <v>43633</v>
      </c>
      <c r="H133" s="64" t="s">
        <v>38</v>
      </c>
      <c r="I133" s="61"/>
    </row>
    <row r="134" spans="1:9" x14ac:dyDescent="0.25">
      <c r="A134" s="45">
        <v>43619</v>
      </c>
      <c r="B134" s="92">
        <v>206327</v>
      </c>
      <c r="C134" s="71" t="s">
        <v>227</v>
      </c>
      <c r="D134" s="44" t="s">
        <v>228</v>
      </c>
      <c r="E134" s="145">
        <v>655.12</v>
      </c>
      <c r="F134" s="72" t="s">
        <v>229</v>
      </c>
      <c r="G134" s="45">
        <v>43633</v>
      </c>
      <c r="H134" s="64" t="s">
        <v>38</v>
      </c>
      <c r="I134" s="61"/>
    </row>
    <row r="135" spans="1:9" x14ac:dyDescent="0.25">
      <c r="A135" s="45">
        <v>43620</v>
      </c>
      <c r="B135" s="92">
        <v>170496</v>
      </c>
      <c r="C135" s="152" t="s">
        <v>230</v>
      </c>
      <c r="D135" s="149" t="s">
        <v>231</v>
      </c>
      <c r="E135" s="145">
        <v>1815.98</v>
      </c>
      <c r="F135" s="72" t="s">
        <v>232</v>
      </c>
      <c r="G135" s="45">
        <v>43633</v>
      </c>
      <c r="H135" s="64" t="s">
        <v>38</v>
      </c>
      <c r="I135" s="61"/>
    </row>
    <row r="136" spans="1:9" x14ac:dyDescent="0.25">
      <c r="A136" s="45">
        <v>43613</v>
      </c>
      <c r="B136" s="92">
        <v>491345</v>
      </c>
      <c r="C136" s="71" t="s">
        <v>233</v>
      </c>
      <c r="D136" s="44" t="s">
        <v>234</v>
      </c>
      <c r="E136" s="145">
        <v>270.3</v>
      </c>
      <c r="F136" s="72" t="s">
        <v>235</v>
      </c>
      <c r="G136" s="45">
        <v>43695</v>
      </c>
      <c r="H136" s="64" t="s">
        <v>38</v>
      </c>
      <c r="I136" s="61"/>
    </row>
    <row r="137" spans="1:9" x14ac:dyDescent="0.25">
      <c r="A137" s="45">
        <v>43621</v>
      </c>
      <c r="B137" s="92">
        <v>43156</v>
      </c>
      <c r="C137" s="152" t="s">
        <v>236</v>
      </c>
      <c r="D137" s="149" t="s">
        <v>237</v>
      </c>
      <c r="E137" s="145">
        <v>1994.45</v>
      </c>
      <c r="F137" s="72" t="s">
        <v>238</v>
      </c>
      <c r="G137" s="45">
        <v>43634</v>
      </c>
      <c r="H137" s="64" t="s">
        <v>38</v>
      </c>
      <c r="I137" s="61"/>
    </row>
    <row r="138" spans="1:9" x14ac:dyDescent="0.25">
      <c r="A138" s="45">
        <v>43605</v>
      </c>
      <c r="B138" s="92">
        <v>9749</v>
      </c>
      <c r="C138" s="71" t="s">
        <v>239</v>
      </c>
      <c r="D138" s="44" t="s">
        <v>240</v>
      </c>
      <c r="E138" s="145">
        <v>910</v>
      </c>
      <c r="F138" s="72" t="s">
        <v>241</v>
      </c>
      <c r="G138" s="45">
        <v>43635</v>
      </c>
      <c r="H138" s="64" t="s">
        <v>38</v>
      </c>
      <c r="I138" s="61"/>
    </row>
    <row r="139" spans="1:9" x14ac:dyDescent="0.25">
      <c r="A139" s="45">
        <v>43616</v>
      </c>
      <c r="B139" s="92">
        <v>3208</v>
      </c>
      <c r="C139" s="71" t="s">
        <v>242</v>
      </c>
      <c r="D139" s="44" t="s">
        <v>243</v>
      </c>
      <c r="E139" s="145">
        <v>2466.88</v>
      </c>
      <c r="F139" s="72" t="s">
        <v>244</v>
      </c>
      <c r="G139" s="45">
        <v>43635</v>
      </c>
      <c r="H139" s="64" t="s">
        <v>145</v>
      </c>
      <c r="I139" s="61"/>
    </row>
    <row r="140" spans="1:9" x14ac:dyDescent="0.25">
      <c r="A140" s="45">
        <v>43586</v>
      </c>
      <c r="B140" s="92">
        <v>1473014934481</v>
      </c>
      <c r="C140" s="71" t="s">
        <v>245</v>
      </c>
      <c r="D140" s="44" t="s">
        <v>246</v>
      </c>
      <c r="E140" s="145">
        <v>926.82</v>
      </c>
      <c r="F140" s="72" t="s">
        <v>247</v>
      </c>
      <c r="G140" s="45">
        <v>43635</v>
      </c>
      <c r="H140" s="64" t="s">
        <v>125</v>
      </c>
      <c r="I140" s="61"/>
    </row>
    <row r="141" spans="1:9" x14ac:dyDescent="0.25">
      <c r="A141" s="45">
        <v>43586</v>
      </c>
      <c r="B141" s="92">
        <v>1473060299481</v>
      </c>
      <c r="C141" s="71" t="s">
        <v>245</v>
      </c>
      <c r="D141" s="44" t="s">
        <v>248</v>
      </c>
      <c r="E141" s="145">
        <v>5469.48</v>
      </c>
      <c r="F141" s="72" t="s">
        <v>249</v>
      </c>
      <c r="G141" s="45">
        <v>43635</v>
      </c>
      <c r="H141" s="64" t="s">
        <v>125</v>
      </c>
      <c r="I141" s="61"/>
    </row>
    <row r="142" spans="1:9" x14ac:dyDescent="0.25">
      <c r="A142" s="45">
        <v>43622</v>
      </c>
      <c r="B142" s="92">
        <v>206991</v>
      </c>
      <c r="C142" s="71" t="s">
        <v>227</v>
      </c>
      <c r="D142" s="40" t="s">
        <v>76</v>
      </c>
      <c r="E142" s="145">
        <v>1780.2</v>
      </c>
      <c r="F142" s="72" t="s">
        <v>250</v>
      </c>
      <c r="G142" s="45">
        <v>43635</v>
      </c>
      <c r="H142" s="64" t="s">
        <v>38</v>
      </c>
      <c r="I142" s="61"/>
    </row>
    <row r="143" spans="1:9" x14ac:dyDescent="0.25">
      <c r="A143" s="65">
        <v>43610</v>
      </c>
      <c r="B143" s="93" t="s">
        <v>251</v>
      </c>
      <c r="C143" s="153" t="s">
        <v>118</v>
      </c>
      <c r="D143" s="149" t="s">
        <v>119</v>
      </c>
      <c r="E143" s="144">
        <v>4287</v>
      </c>
      <c r="F143" s="75" t="s">
        <v>252</v>
      </c>
      <c r="G143" s="65">
        <v>43637</v>
      </c>
      <c r="H143" s="77" t="s">
        <v>38</v>
      </c>
      <c r="I143" s="61"/>
    </row>
    <row r="144" spans="1:9" x14ac:dyDescent="0.25">
      <c r="A144" s="65"/>
      <c r="B144" s="89"/>
      <c r="C144" s="80"/>
      <c r="D144" s="48"/>
      <c r="E144" s="141"/>
      <c r="F144" s="67" t="s">
        <v>121</v>
      </c>
      <c r="G144" s="65"/>
      <c r="H144" s="84"/>
      <c r="I144" s="61"/>
    </row>
    <row r="145" spans="1:9" x14ac:dyDescent="0.25">
      <c r="A145" s="52">
        <v>43623</v>
      </c>
      <c r="B145" s="91">
        <v>171925</v>
      </c>
      <c r="C145" s="54" t="s">
        <v>253</v>
      </c>
      <c r="D145" s="40" t="s">
        <v>254</v>
      </c>
      <c r="E145" s="143">
        <v>1456.38</v>
      </c>
      <c r="F145" s="55" t="s">
        <v>255</v>
      </c>
      <c r="G145" s="52">
        <v>43637</v>
      </c>
      <c r="H145" s="57" t="s">
        <v>38</v>
      </c>
      <c r="I145" s="61"/>
    </row>
    <row r="146" spans="1:9" x14ac:dyDescent="0.25">
      <c r="A146" s="52">
        <v>43586</v>
      </c>
      <c r="B146" s="91">
        <v>0</v>
      </c>
      <c r="C146" s="150" t="s">
        <v>42</v>
      </c>
      <c r="D146" s="151" t="s">
        <v>43</v>
      </c>
      <c r="E146" s="143">
        <v>324.35000000000002</v>
      </c>
      <c r="F146" s="55" t="s">
        <v>256</v>
      </c>
      <c r="G146" s="52">
        <v>43637</v>
      </c>
      <c r="H146" s="57" t="s">
        <v>38</v>
      </c>
      <c r="I146" s="61"/>
    </row>
    <row r="147" spans="1:9" x14ac:dyDescent="0.25">
      <c r="A147" s="52">
        <v>43637</v>
      </c>
      <c r="B147" s="91">
        <v>881721200044676</v>
      </c>
      <c r="C147" s="54" t="s">
        <v>40</v>
      </c>
      <c r="D147" s="40" t="s">
        <v>257</v>
      </c>
      <c r="E147" s="143">
        <v>1.18</v>
      </c>
      <c r="F147" s="55" t="s">
        <v>41</v>
      </c>
      <c r="G147" s="52">
        <v>43637</v>
      </c>
      <c r="H147" s="57" t="s">
        <v>207</v>
      </c>
      <c r="I147" s="61"/>
    </row>
    <row r="148" spans="1:9" x14ac:dyDescent="0.25">
      <c r="A148" s="52">
        <v>43606</v>
      </c>
      <c r="B148" s="91">
        <v>1745483</v>
      </c>
      <c r="C148" s="150" t="s">
        <v>258</v>
      </c>
      <c r="D148" s="151" t="s">
        <v>259</v>
      </c>
      <c r="E148" s="143">
        <v>1209</v>
      </c>
      <c r="F148" s="55" t="s">
        <v>260</v>
      </c>
      <c r="G148" s="52">
        <v>43640</v>
      </c>
      <c r="H148" s="57" t="s">
        <v>38</v>
      </c>
      <c r="I148" s="61"/>
    </row>
    <row r="149" spans="1:9" x14ac:dyDescent="0.25">
      <c r="A149" s="52">
        <v>43612</v>
      </c>
      <c r="B149" s="91">
        <v>203621</v>
      </c>
      <c r="C149" s="54" t="s">
        <v>261</v>
      </c>
      <c r="D149" s="40" t="s">
        <v>262</v>
      </c>
      <c r="E149" s="143">
        <v>2920.03</v>
      </c>
      <c r="F149" s="55" t="s">
        <v>263</v>
      </c>
      <c r="G149" s="52">
        <v>43640</v>
      </c>
      <c r="H149" s="57" t="s">
        <v>38</v>
      </c>
      <c r="I149" s="61"/>
    </row>
    <row r="150" spans="1:9" x14ac:dyDescent="0.25">
      <c r="A150" s="52">
        <v>43626</v>
      </c>
      <c r="B150" s="91">
        <v>43337</v>
      </c>
      <c r="C150" s="150" t="s">
        <v>58</v>
      </c>
      <c r="D150" s="151" t="s">
        <v>264</v>
      </c>
      <c r="E150" s="143">
        <v>2345.77</v>
      </c>
      <c r="F150" s="55" t="s">
        <v>265</v>
      </c>
      <c r="G150" s="52">
        <v>43640</v>
      </c>
      <c r="H150" s="57" t="s">
        <v>38</v>
      </c>
      <c r="I150" s="61"/>
    </row>
    <row r="151" spans="1:9" x14ac:dyDescent="0.25">
      <c r="A151" s="52">
        <v>43616</v>
      </c>
      <c r="B151" s="91" t="s">
        <v>266</v>
      </c>
      <c r="C151" s="54" t="s">
        <v>39</v>
      </c>
      <c r="D151" s="40" t="s">
        <v>267</v>
      </c>
      <c r="E151" s="143">
        <v>232</v>
      </c>
      <c r="F151" s="55" t="s">
        <v>268</v>
      </c>
      <c r="G151" s="52">
        <v>43640</v>
      </c>
      <c r="H151" s="57" t="s">
        <v>38</v>
      </c>
      <c r="I151" s="61"/>
    </row>
    <row r="152" spans="1:9" x14ac:dyDescent="0.25">
      <c r="A152" s="52">
        <v>43616</v>
      </c>
      <c r="B152" s="91" t="s">
        <v>269</v>
      </c>
      <c r="C152" s="150" t="s">
        <v>39</v>
      </c>
      <c r="D152" s="151" t="s">
        <v>270</v>
      </c>
      <c r="E152" s="143">
        <v>3144.8</v>
      </c>
      <c r="F152" s="55" t="s">
        <v>271</v>
      </c>
      <c r="G152" s="52">
        <v>43640</v>
      </c>
      <c r="H152" s="57" t="s">
        <v>38</v>
      </c>
      <c r="I152" s="61"/>
    </row>
    <row r="153" spans="1:9" x14ac:dyDescent="0.25">
      <c r="A153" s="52">
        <v>43620</v>
      </c>
      <c r="B153" s="91">
        <v>2211811</v>
      </c>
      <c r="C153" s="54" t="s">
        <v>272</v>
      </c>
      <c r="D153" s="40" t="s">
        <v>273</v>
      </c>
      <c r="E153" s="143">
        <v>196.97</v>
      </c>
      <c r="F153" s="55" t="s">
        <v>274</v>
      </c>
      <c r="G153" s="52">
        <v>43641</v>
      </c>
      <c r="H153" s="57" t="s">
        <v>38</v>
      </c>
      <c r="I153" s="61"/>
    </row>
    <row r="154" spans="1:9" x14ac:dyDescent="0.25">
      <c r="A154" s="52">
        <v>43619</v>
      </c>
      <c r="B154" s="91">
        <v>4240</v>
      </c>
      <c r="C154" s="54" t="s">
        <v>275</v>
      </c>
      <c r="D154" s="40" t="s">
        <v>276</v>
      </c>
      <c r="E154" s="143">
        <v>500</v>
      </c>
      <c r="F154" s="55" t="s">
        <v>277</v>
      </c>
      <c r="G154" s="52">
        <v>43641</v>
      </c>
      <c r="H154" s="57" t="s">
        <v>38</v>
      </c>
      <c r="I154" s="61"/>
    </row>
    <row r="155" spans="1:9" x14ac:dyDescent="0.25">
      <c r="A155" s="52">
        <v>43628</v>
      </c>
      <c r="B155" s="91">
        <v>208020</v>
      </c>
      <c r="C155" s="150" t="s">
        <v>278</v>
      </c>
      <c r="D155" s="151" t="s">
        <v>279</v>
      </c>
      <c r="E155" s="143">
        <v>1828.12</v>
      </c>
      <c r="F155" s="55" t="s">
        <v>280</v>
      </c>
      <c r="G155" s="52">
        <v>43641</v>
      </c>
      <c r="H155" s="57" t="s">
        <v>38</v>
      </c>
      <c r="I155" s="61"/>
    </row>
    <row r="156" spans="1:9" x14ac:dyDescent="0.25">
      <c r="A156" s="52">
        <v>43628</v>
      </c>
      <c r="B156" s="91">
        <v>43501</v>
      </c>
      <c r="C156" s="150" t="s">
        <v>58</v>
      </c>
      <c r="D156" s="151" t="s">
        <v>281</v>
      </c>
      <c r="E156" s="143">
        <v>2175.9499999999998</v>
      </c>
      <c r="F156" s="55" t="s">
        <v>282</v>
      </c>
      <c r="G156" s="52">
        <v>43641</v>
      </c>
      <c r="H156" s="57" t="s">
        <v>38</v>
      </c>
      <c r="I156" s="61"/>
    </row>
    <row r="157" spans="1:9" x14ac:dyDescent="0.25">
      <c r="A157" s="52">
        <v>43634</v>
      </c>
      <c r="B157" s="91">
        <v>66176</v>
      </c>
      <c r="C157" s="54" t="s">
        <v>192</v>
      </c>
      <c r="D157" s="40" t="s">
        <v>283</v>
      </c>
      <c r="E157" s="143">
        <v>1961.62</v>
      </c>
      <c r="F157" s="55" t="s">
        <v>284</v>
      </c>
      <c r="G157" s="52">
        <v>43641</v>
      </c>
      <c r="H157" s="57" t="s">
        <v>38</v>
      </c>
      <c r="I157" s="61"/>
    </row>
    <row r="158" spans="1:9" x14ac:dyDescent="0.25">
      <c r="A158" s="52">
        <v>43641</v>
      </c>
      <c r="B158" s="91">
        <v>871760903998647</v>
      </c>
      <c r="C158" s="54" t="s">
        <v>40</v>
      </c>
      <c r="D158" s="40" t="s">
        <v>285</v>
      </c>
      <c r="E158" s="143">
        <v>80</v>
      </c>
      <c r="F158" s="55" t="s">
        <v>41</v>
      </c>
      <c r="G158" s="52">
        <v>43641</v>
      </c>
      <c r="H158" s="57" t="s">
        <v>207</v>
      </c>
      <c r="I158" s="61"/>
    </row>
    <row r="159" spans="1:9" x14ac:dyDescent="0.25">
      <c r="A159" s="52">
        <v>43614</v>
      </c>
      <c r="B159" s="91" t="s">
        <v>286</v>
      </c>
      <c r="C159" s="54" t="s">
        <v>287</v>
      </c>
      <c r="D159" s="40" t="s">
        <v>288</v>
      </c>
      <c r="E159" s="143">
        <v>900</v>
      </c>
      <c r="F159" s="55" t="s">
        <v>289</v>
      </c>
      <c r="G159" s="52">
        <v>43642</v>
      </c>
      <c r="H159" s="57" t="s">
        <v>38</v>
      </c>
      <c r="I159" s="61"/>
    </row>
    <row r="160" spans="1:9" x14ac:dyDescent="0.25">
      <c r="A160" s="37">
        <v>43640</v>
      </c>
      <c r="B160" s="90" t="s">
        <v>290</v>
      </c>
      <c r="C160" s="148" t="s">
        <v>118</v>
      </c>
      <c r="D160" s="149" t="s">
        <v>119</v>
      </c>
      <c r="E160" s="142">
        <v>4326</v>
      </c>
      <c r="F160" s="41" t="s">
        <v>252</v>
      </c>
      <c r="G160" s="37">
        <v>43643</v>
      </c>
      <c r="H160" s="43" t="s">
        <v>22</v>
      </c>
      <c r="I160" s="61"/>
    </row>
    <row r="161" spans="1:9" x14ac:dyDescent="0.25">
      <c r="A161" s="65"/>
      <c r="B161" s="89"/>
      <c r="C161" s="80"/>
      <c r="D161" s="48"/>
      <c r="E161" s="141"/>
      <c r="F161" s="67" t="s">
        <v>121</v>
      </c>
      <c r="G161" s="65"/>
      <c r="H161" s="84"/>
      <c r="I161" s="61"/>
    </row>
    <row r="162" spans="1:9" x14ac:dyDescent="0.25">
      <c r="A162" s="52">
        <v>43643</v>
      </c>
      <c r="B162" s="91">
        <v>821781200422659</v>
      </c>
      <c r="C162" s="54" t="s">
        <v>40</v>
      </c>
      <c r="D162" s="40" t="s">
        <v>205</v>
      </c>
      <c r="E162" s="143">
        <v>1.18</v>
      </c>
      <c r="F162" s="55" t="s">
        <v>41</v>
      </c>
      <c r="G162" s="52">
        <v>43643</v>
      </c>
      <c r="H162" s="57" t="s">
        <v>207</v>
      </c>
      <c r="I162" s="61"/>
    </row>
    <row r="163" spans="1:9" x14ac:dyDescent="0.25">
      <c r="A163" s="52">
        <v>43623</v>
      </c>
      <c r="B163" s="91">
        <v>50055</v>
      </c>
      <c r="C163" s="54" t="s">
        <v>291</v>
      </c>
      <c r="D163" s="40" t="s">
        <v>292</v>
      </c>
      <c r="E163" s="143">
        <v>1300</v>
      </c>
      <c r="F163" s="55" t="s">
        <v>293</v>
      </c>
      <c r="G163" s="52">
        <v>43644</v>
      </c>
      <c r="H163" s="57" t="s">
        <v>38</v>
      </c>
      <c r="I163" s="61"/>
    </row>
    <row r="164" spans="1:9" x14ac:dyDescent="0.25">
      <c r="A164" s="52">
        <v>43622</v>
      </c>
      <c r="B164" s="91">
        <v>86</v>
      </c>
      <c r="C164" s="150" t="s">
        <v>212</v>
      </c>
      <c r="D164" s="151" t="s">
        <v>213</v>
      </c>
      <c r="E164" s="143">
        <v>4800</v>
      </c>
      <c r="F164" s="55" t="s">
        <v>295</v>
      </c>
      <c r="G164" s="52">
        <v>43644</v>
      </c>
      <c r="H164" s="57" t="s">
        <v>22</v>
      </c>
      <c r="I164" s="61"/>
    </row>
    <row r="165" spans="1:9" x14ac:dyDescent="0.25">
      <c r="A165" s="37">
        <v>43635</v>
      </c>
      <c r="B165" s="90">
        <v>102</v>
      </c>
      <c r="C165" s="39" t="s">
        <v>52</v>
      </c>
      <c r="D165" s="44" t="s">
        <v>294</v>
      </c>
      <c r="E165" s="142">
        <v>500</v>
      </c>
      <c r="F165" s="41" t="s">
        <v>296</v>
      </c>
      <c r="G165" s="37">
        <v>43644</v>
      </c>
      <c r="H165" s="43" t="s">
        <v>22</v>
      </c>
      <c r="I165" s="61"/>
    </row>
    <row r="166" spans="1:9" x14ac:dyDescent="0.25">
      <c r="A166" s="65"/>
      <c r="B166" s="89"/>
      <c r="C166" s="80"/>
      <c r="D166" s="48"/>
      <c r="E166" s="141"/>
      <c r="F166" s="67" t="s">
        <v>53</v>
      </c>
      <c r="G166" s="65"/>
      <c r="H166" s="51"/>
      <c r="I166" s="61"/>
    </row>
    <row r="167" spans="1:9" x14ac:dyDescent="0.25">
      <c r="A167" s="52">
        <v>43644</v>
      </c>
      <c r="B167" s="91">
        <v>811791200614019</v>
      </c>
      <c r="C167" s="54" t="s">
        <v>40</v>
      </c>
      <c r="D167" s="40" t="s">
        <v>205</v>
      </c>
      <c r="E167" s="143">
        <v>1.18</v>
      </c>
      <c r="F167" s="129">
        <v>13113</v>
      </c>
      <c r="G167" s="52">
        <v>43644</v>
      </c>
      <c r="H167" s="57" t="s">
        <v>207</v>
      </c>
      <c r="I167" s="61"/>
    </row>
    <row r="168" spans="1:9" x14ac:dyDescent="0.25">
      <c r="A168" s="52">
        <v>43644</v>
      </c>
      <c r="B168" s="91">
        <v>811791200803892</v>
      </c>
      <c r="C168" s="54" t="s">
        <v>40</v>
      </c>
      <c r="D168" s="40" t="s">
        <v>215</v>
      </c>
      <c r="E168" s="143">
        <v>10.18</v>
      </c>
      <c r="F168" s="55" t="s">
        <v>41</v>
      </c>
      <c r="G168" s="52">
        <v>43644</v>
      </c>
      <c r="H168" s="57" t="s">
        <v>207</v>
      </c>
      <c r="I168" s="61"/>
    </row>
    <row r="169" spans="1:9" x14ac:dyDescent="0.25">
      <c r="A169" s="52"/>
      <c r="B169" s="91"/>
      <c r="C169" s="54"/>
      <c r="D169" s="40"/>
      <c r="E169" s="123">
        <f>SUM(E26:E168)</f>
        <v>161252.71999999991</v>
      </c>
      <c r="F169" s="55"/>
      <c r="G169" s="52"/>
      <c r="H169" s="57"/>
      <c r="I169" s="61"/>
    </row>
    <row r="170" spans="1:9" x14ac:dyDescent="0.25">
      <c r="A170" s="52"/>
      <c r="B170" s="94"/>
      <c r="C170" s="54"/>
      <c r="D170" s="40"/>
      <c r="E170" s="122"/>
      <c r="F170" s="55"/>
      <c r="G170" s="95"/>
      <c r="H170" s="57"/>
      <c r="I170" s="61"/>
    </row>
    <row r="171" spans="1:9" x14ac:dyDescent="0.25">
      <c r="A171" s="96"/>
      <c r="B171" s="97"/>
      <c r="C171" s="98"/>
      <c r="D171" s="99" t="s">
        <v>20</v>
      </c>
      <c r="E171" s="124">
        <v>161252.70000000001</v>
      </c>
      <c r="F171" s="100"/>
      <c r="G171" s="56"/>
      <c r="H171" s="101"/>
      <c r="I171" s="61"/>
    </row>
    <row r="172" spans="1:9" x14ac:dyDescent="0.25">
      <c r="A172" s="193" t="s">
        <v>302</v>
      </c>
      <c r="B172" s="194"/>
      <c r="C172" s="194"/>
      <c r="D172" s="194"/>
      <c r="E172" s="194"/>
      <c r="F172" s="194"/>
      <c r="G172" s="195"/>
      <c r="H172" s="101"/>
      <c r="I172" s="61"/>
    </row>
    <row r="173" spans="1:9" x14ac:dyDescent="0.25">
      <c r="A173" s="196"/>
      <c r="B173" s="197"/>
      <c r="C173" s="197"/>
      <c r="D173" s="197"/>
      <c r="E173" s="197"/>
      <c r="F173" s="197"/>
      <c r="G173" s="198"/>
      <c r="H173" s="102"/>
      <c r="I173" s="61"/>
    </row>
    <row r="174" spans="1:9" x14ac:dyDescent="0.25">
      <c r="A174" s="196"/>
      <c r="B174" s="197"/>
      <c r="C174" s="197"/>
      <c r="D174" s="197"/>
      <c r="E174" s="197"/>
      <c r="F174" s="197"/>
      <c r="G174" s="198"/>
      <c r="H174" s="102"/>
      <c r="I174" s="61"/>
    </row>
    <row r="175" spans="1:9" x14ac:dyDescent="0.25">
      <c r="A175" s="196"/>
      <c r="B175" s="197"/>
      <c r="C175" s="197"/>
      <c r="D175" s="197"/>
      <c r="E175" s="197"/>
      <c r="F175" s="197"/>
      <c r="G175" s="198"/>
      <c r="H175" s="103"/>
      <c r="I175" s="61"/>
    </row>
    <row r="176" spans="1:9" x14ac:dyDescent="0.25">
      <c r="A176" s="199"/>
      <c r="B176" s="200"/>
      <c r="C176" s="200"/>
      <c r="D176" s="200"/>
      <c r="E176" s="200"/>
      <c r="F176" s="200"/>
      <c r="G176" s="201"/>
      <c r="H176" s="103"/>
      <c r="I176" s="61"/>
    </row>
    <row r="177" spans="1:9" x14ac:dyDescent="0.25">
      <c r="A177" s="183" t="s">
        <v>304</v>
      </c>
      <c r="B177" s="184"/>
      <c r="C177" s="184"/>
      <c r="D177" s="184"/>
      <c r="E177" s="184"/>
      <c r="F177" s="184"/>
      <c r="G177" s="185"/>
      <c r="H177" s="104"/>
      <c r="I177" s="61"/>
    </row>
    <row r="178" spans="1:9" x14ac:dyDescent="0.25">
      <c r="A178" s="186"/>
      <c r="B178" s="187"/>
      <c r="C178" s="187"/>
      <c r="D178" s="187"/>
      <c r="E178" s="187"/>
      <c r="F178" s="187"/>
      <c r="G178" s="188"/>
      <c r="H178" s="103"/>
      <c r="I178" s="61"/>
    </row>
    <row r="179" spans="1:9" x14ac:dyDescent="0.25">
      <c r="A179" s="189"/>
      <c r="B179" s="190"/>
      <c r="C179" s="190"/>
      <c r="D179" s="190"/>
      <c r="E179" s="190"/>
      <c r="F179" s="190"/>
      <c r="G179" s="191"/>
      <c r="H179" s="105"/>
      <c r="I179" s="61"/>
    </row>
    <row r="180" spans="1:9" ht="15" customHeight="1" x14ac:dyDescent="0.25">
      <c r="A180" s="183" t="s">
        <v>303</v>
      </c>
      <c r="B180" s="184"/>
      <c r="C180" s="184"/>
      <c r="D180" s="184"/>
      <c r="E180" s="184"/>
      <c r="F180" s="184"/>
      <c r="G180" s="185"/>
      <c r="H180" s="103"/>
      <c r="I180" s="61"/>
    </row>
    <row r="181" spans="1:9" x14ac:dyDescent="0.25">
      <c r="A181" s="186"/>
      <c r="B181" s="187"/>
      <c r="C181" s="187"/>
      <c r="D181" s="187"/>
      <c r="E181" s="187"/>
      <c r="F181" s="187"/>
      <c r="G181" s="188"/>
      <c r="H181" s="103"/>
      <c r="I181" s="61"/>
    </row>
    <row r="182" spans="1:9" x14ac:dyDescent="0.25">
      <c r="A182" s="189"/>
      <c r="B182" s="190"/>
      <c r="C182" s="190"/>
      <c r="D182" s="190"/>
      <c r="E182" s="190"/>
      <c r="F182" s="190"/>
      <c r="G182" s="191"/>
      <c r="H182" s="106"/>
      <c r="I182" s="61"/>
    </row>
    <row r="183" spans="1:9" x14ac:dyDescent="0.25">
      <c r="A183" s="183" t="s">
        <v>307</v>
      </c>
      <c r="B183" s="184"/>
      <c r="C183" s="184"/>
      <c r="D183" s="184"/>
      <c r="E183" s="184"/>
      <c r="F183" s="184"/>
      <c r="G183" s="185"/>
      <c r="I183" s="61"/>
    </row>
    <row r="184" spans="1:9" x14ac:dyDescent="0.25">
      <c r="A184" s="186"/>
      <c r="B184" s="187"/>
      <c r="C184" s="187"/>
      <c r="D184" s="187"/>
      <c r="E184" s="187"/>
      <c r="F184" s="187"/>
      <c r="G184" s="188"/>
      <c r="I184" s="61"/>
    </row>
    <row r="185" spans="1:9" x14ac:dyDescent="0.25">
      <c r="A185" s="189"/>
      <c r="B185" s="190"/>
      <c r="C185" s="190"/>
      <c r="D185" s="190"/>
      <c r="E185" s="190"/>
      <c r="F185" s="190"/>
      <c r="G185" s="191"/>
      <c r="I185" s="61"/>
    </row>
    <row r="186" spans="1:9" x14ac:dyDescent="0.25">
      <c r="A186" s="6"/>
      <c r="B186" s="6"/>
      <c r="C186" s="6"/>
      <c r="D186" s="6"/>
      <c r="E186" s="125"/>
      <c r="F186" s="6"/>
      <c r="G186" s="6"/>
      <c r="I186" s="61"/>
    </row>
    <row r="187" spans="1:9" x14ac:dyDescent="0.25">
      <c r="A187" s="155"/>
      <c r="B187" s="155"/>
      <c r="C187" s="155"/>
      <c r="D187" s="155"/>
      <c r="E187" s="125"/>
      <c r="F187" s="155"/>
      <c r="G187" s="155"/>
      <c r="I187" s="61"/>
    </row>
    <row r="188" spans="1:9" x14ac:dyDescent="0.25">
      <c r="A188" s="6"/>
      <c r="B188" s="6"/>
      <c r="C188" s="6"/>
      <c r="D188" s="6"/>
      <c r="E188" s="125"/>
      <c r="F188" s="6"/>
      <c r="G188" s="6"/>
      <c r="I188" s="61"/>
    </row>
    <row r="189" spans="1:9" x14ac:dyDescent="0.25">
      <c r="A189" s="155"/>
      <c r="B189" s="155"/>
      <c r="C189" s="155"/>
      <c r="D189" s="155"/>
      <c r="E189" s="125"/>
      <c r="F189" s="155"/>
      <c r="G189" s="155"/>
      <c r="I189" s="61"/>
    </row>
    <row r="190" spans="1:9" x14ac:dyDescent="0.25">
      <c r="A190" s="6"/>
      <c r="B190" s="6"/>
      <c r="C190" s="6"/>
      <c r="D190" s="6"/>
      <c r="E190" s="125"/>
      <c r="F190" s="6"/>
      <c r="G190" s="6"/>
      <c r="I190" s="61"/>
    </row>
    <row r="191" spans="1:9" x14ac:dyDescent="0.25">
      <c r="A191" s="155"/>
      <c r="B191" s="155"/>
      <c r="C191" s="155"/>
      <c r="D191" s="155"/>
      <c r="E191" s="125"/>
      <c r="F191" s="155"/>
      <c r="G191" s="155"/>
      <c r="I191" s="61"/>
    </row>
    <row r="192" spans="1:9" x14ac:dyDescent="0.25">
      <c r="A192" s="155"/>
      <c r="B192" s="155"/>
      <c r="C192" s="155"/>
      <c r="D192" s="155"/>
      <c r="E192" s="125"/>
      <c r="F192" s="155"/>
      <c r="G192" s="155"/>
      <c r="I192" s="61"/>
    </row>
    <row r="193" spans="2:9" x14ac:dyDescent="0.25">
      <c r="D193" s="12" t="s">
        <v>25</v>
      </c>
      <c r="I193" s="61"/>
    </row>
    <row r="194" spans="2:9" x14ac:dyDescent="0.25">
      <c r="B194" s="14"/>
      <c r="D194" s="12" t="s">
        <v>26</v>
      </c>
      <c r="I194" s="61"/>
    </row>
    <row r="195" spans="2:9" x14ac:dyDescent="0.25">
      <c r="I195" s="61"/>
    </row>
    <row r="196" spans="2:9" x14ac:dyDescent="0.25">
      <c r="I196" s="61"/>
    </row>
    <row r="197" spans="2:9" x14ac:dyDescent="0.25">
      <c r="I197" s="61"/>
    </row>
    <row r="198" spans="2:9" x14ac:dyDescent="0.25">
      <c r="I198" s="61"/>
    </row>
    <row r="199" spans="2:9" x14ac:dyDescent="0.25">
      <c r="I199" s="61"/>
    </row>
    <row r="200" spans="2:9" x14ac:dyDescent="0.25">
      <c r="I200" s="61"/>
    </row>
    <row r="201" spans="2:9" x14ac:dyDescent="0.25">
      <c r="I201" s="61"/>
    </row>
    <row r="202" spans="2:9" x14ac:dyDescent="0.25">
      <c r="I202" s="61"/>
    </row>
    <row r="203" spans="2:9" x14ac:dyDescent="0.25">
      <c r="I203" s="61"/>
    </row>
    <row r="204" spans="2:9" x14ac:dyDescent="0.25">
      <c r="I204" s="61"/>
    </row>
    <row r="205" spans="2:9" x14ac:dyDescent="0.25">
      <c r="I205" s="61"/>
    </row>
    <row r="206" spans="2:9" x14ac:dyDescent="0.25">
      <c r="I206" s="61"/>
    </row>
    <row r="207" spans="2:9" x14ac:dyDescent="0.25">
      <c r="I207" s="61"/>
    </row>
    <row r="208" spans="2:9" x14ac:dyDescent="0.25">
      <c r="I208" s="61"/>
    </row>
    <row r="209" spans="9:9" x14ac:dyDescent="0.25">
      <c r="I209" s="61"/>
    </row>
    <row r="210" spans="9:9" x14ac:dyDescent="0.25">
      <c r="I210" s="61"/>
    </row>
    <row r="211" spans="9:9" x14ac:dyDescent="0.25">
      <c r="I211" s="61"/>
    </row>
    <row r="212" spans="9:9" x14ac:dyDescent="0.25">
      <c r="I212" s="61"/>
    </row>
    <row r="213" spans="9:9" x14ac:dyDescent="0.25">
      <c r="I213" s="61"/>
    </row>
    <row r="214" spans="9:9" x14ac:dyDescent="0.25">
      <c r="I214" s="61"/>
    </row>
    <row r="215" spans="9:9" x14ac:dyDescent="0.25">
      <c r="I215" s="61"/>
    </row>
    <row r="216" spans="9:9" x14ac:dyDescent="0.25">
      <c r="I216" s="61"/>
    </row>
    <row r="217" spans="9:9" x14ac:dyDescent="0.25">
      <c r="I217" s="61"/>
    </row>
    <row r="218" spans="9:9" x14ac:dyDescent="0.25">
      <c r="I218" s="61"/>
    </row>
    <row r="219" spans="9:9" x14ac:dyDescent="0.25">
      <c r="I219" s="61"/>
    </row>
    <row r="220" spans="9:9" x14ac:dyDescent="0.25">
      <c r="I220" s="61"/>
    </row>
    <row r="221" spans="9:9" x14ac:dyDescent="0.25">
      <c r="I221" s="61"/>
    </row>
    <row r="222" spans="9:9" x14ac:dyDescent="0.25">
      <c r="I222" s="61"/>
    </row>
    <row r="223" spans="9:9" x14ac:dyDescent="0.25">
      <c r="I223" s="61"/>
    </row>
    <row r="224" spans="9:9" x14ac:dyDescent="0.25">
      <c r="I224" s="61"/>
    </row>
    <row r="225" spans="9:9" x14ac:dyDescent="0.25">
      <c r="I225" s="61"/>
    </row>
    <row r="226" spans="9:9" x14ac:dyDescent="0.25">
      <c r="I226" s="61"/>
    </row>
    <row r="227" spans="9:9" x14ac:dyDescent="0.25">
      <c r="I227" s="61"/>
    </row>
    <row r="228" spans="9:9" x14ac:dyDescent="0.25">
      <c r="I228" s="61"/>
    </row>
    <row r="229" spans="9:9" x14ac:dyDescent="0.25">
      <c r="I229" s="61"/>
    </row>
    <row r="230" spans="9:9" x14ac:dyDescent="0.25">
      <c r="I230" s="61"/>
    </row>
    <row r="231" spans="9:9" x14ac:dyDescent="0.25">
      <c r="I231" s="61"/>
    </row>
    <row r="232" spans="9:9" ht="34.5" customHeight="1" x14ac:dyDescent="0.25">
      <c r="I232" s="61"/>
    </row>
    <row r="233" spans="9:9" x14ac:dyDescent="0.25">
      <c r="I233" s="61"/>
    </row>
    <row r="234" spans="9:9" x14ac:dyDescent="0.25">
      <c r="I234" s="61"/>
    </row>
    <row r="235" spans="9:9" x14ac:dyDescent="0.25">
      <c r="I235" s="61"/>
    </row>
    <row r="236" spans="9:9" x14ac:dyDescent="0.25">
      <c r="I236" s="61"/>
    </row>
    <row r="237" spans="9:9" x14ac:dyDescent="0.25">
      <c r="I237" s="61"/>
    </row>
    <row r="238" spans="9:9" x14ac:dyDescent="0.25">
      <c r="I238" s="61"/>
    </row>
    <row r="239" spans="9:9" ht="15.75" customHeight="1" x14ac:dyDescent="0.25">
      <c r="I239" s="61"/>
    </row>
    <row r="240" spans="9:9" x14ac:dyDescent="0.25">
      <c r="I240" s="61"/>
    </row>
    <row r="241" spans="9:9" x14ac:dyDescent="0.25">
      <c r="I241" s="61"/>
    </row>
    <row r="242" spans="9:9" x14ac:dyDescent="0.25">
      <c r="I242" s="61"/>
    </row>
    <row r="243" spans="9:9" x14ac:dyDescent="0.25">
      <c r="I243" s="61"/>
    </row>
    <row r="245" spans="9:9" ht="15.75" customHeight="1" x14ac:dyDescent="0.25"/>
  </sheetData>
  <mergeCells count="26">
    <mergeCell ref="A183:G185"/>
    <mergeCell ref="A180:G182"/>
    <mergeCell ref="A10:C10"/>
    <mergeCell ref="D10:G10"/>
    <mergeCell ref="A12:C12"/>
    <mergeCell ref="A11:C11"/>
    <mergeCell ref="D11:G11"/>
    <mergeCell ref="A177:G179"/>
    <mergeCell ref="A172:G176"/>
    <mergeCell ref="A5:G5"/>
    <mergeCell ref="A6:G6"/>
    <mergeCell ref="A7:C7"/>
    <mergeCell ref="D7:G7"/>
    <mergeCell ref="A8:C8"/>
    <mergeCell ref="D8:G8"/>
    <mergeCell ref="H24:H25"/>
    <mergeCell ref="A9:C9"/>
    <mergeCell ref="D9:G9"/>
    <mergeCell ref="A21:B21"/>
    <mergeCell ref="A13:C13"/>
    <mergeCell ref="A20:C20"/>
    <mergeCell ref="G24:G25"/>
    <mergeCell ref="E24:E25"/>
    <mergeCell ref="D24:D25"/>
    <mergeCell ref="C24:C25"/>
    <mergeCell ref="A24:B24"/>
  </mergeCells>
  <pageMargins left="0.51181102362204722" right="0.51181102362204722" top="0.78740157480314965" bottom="0.78740157480314965" header="0.31496062992125984" footer="0.31496062992125984"/>
  <pageSetup scale="67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lastPrinted>2019-08-07T13:50:38Z</cp:lastPrinted>
  <dcterms:created xsi:type="dcterms:W3CDTF">2014-10-01T13:57:45Z</dcterms:created>
  <dcterms:modified xsi:type="dcterms:W3CDTF">2021-05-25T16:08:38Z</dcterms:modified>
</cp:coreProperties>
</file>