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lanilhas mensais - 2019\"/>
    </mc:Choice>
  </mc:AlternateContent>
  <bookViews>
    <workbookView xWindow="0" yWindow="0" windowWidth="15360" windowHeight="7050" tabRatio="500"/>
  </bookViews>
  <sheets>
    <sheet name="OSC " sheetId="1" r:id="rId1"/>
    <sheet name="Caixa diário" sheetId="6" r:id="rId2"/>
    <sheet name="Grupo Despesas" sheetId="4" r:id="rId3"/>
  </sheets>
  <definedNames>
    <definedName name="__xlnm__FilterDatabase" localSheetId="0">'OSC '!$C$28:$H$135</definedName>
    <definedName name="__xlnm__FilterDatabase_0" localSheetId="0">'OSC '!$C$28:$H$135</definedName>
  </definedNames>
  <calcPr calcId="162913"/>
</workbook>
</file>

<file path=xl/calcChain.xml><?xml version="1.0" encoding="utf-8"?>
<calcChain xmlns="http://schemas.openxmlformats.org/spreadsheetml/2006/main">
  <c r="J51" i="6" l="1"/>
  <c r="I51" i="6"/>
  <c r="J50" i="6"/>
  <c r="J47" i="6"/>
  <c r="J38" i="6"/>
  <c r="I38" i="6"/>
  <c r="I30" i="6"/>
  <c r="J24" i="6"/>
  <c r="J30" i="6" s="1"/>
  <c r="I19" i="6"/>
  <c r="J15" i="6"/>
  <c r="J19" i="6" s="1"/>
  <c r="J9" i="6"/>
  <c r="J53" i="6" s="1"/>
  <c r="I9" i="6"/>
  <c r="I53" i="6" s="1"/>
  <c r="D50" i="4" l="1"/>
  <c r="D150" i="4" l="1"/>
  <c r="E135" i="1" l="1"/>
  <c r="D110" i="4" l="1"/>
  <c r="D169" i="4" l="1"/>
  <c r="D162" i="4"/>
  <c r="D132" i="4"/>
  <c r="D117" i="4"/>
  <c r="D101" i="4"/>
  <c r="D90" i="4"/>
  <c r="D171" i="4" l="1"/>
  <c r="G17" i="4" l="1"/>
  <c r="G93" i="4"/>
  <c r="G152" i="4"/>
  <c r="G134" i="4"/>
  <c r="G112" i="4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<sst xmlns="http://schemas.openxmlformats.org/spreadsheetml/2006/main" count="775" uniqueCount="318">
  <si>
    <t>Valor  Recebido SEDS</t>
  </si>
  <si>
    <t>Valor Recebido da Prefeitura</t>
  </si>
  <si>
    <t>Outras Receitas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</si>
  <si>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</si>
  <si>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</si>
  <si>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</si>
  <si>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</si>
  <si>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</si>
  <si>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</si>
  <si>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</si>
  <si>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</si>
  <si>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TOTAL:</t>
  </si>
  <si>
    <t>Subtotal</t>
  </si>
  <si>
    <t>Saldo anterior (SALDO C/C + SALDO APLICAÇÕES + SALDO CAIXA)</t>
  </si>
  <si>
    <t>Valor - Recebido dos usuários</t>
  </si>
  <si>
    <t>Valor rendimentos aplicações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</si>
  <si>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</si>
  <si>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</si>
  <si>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</si>
  <si>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</si>
  <si>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</si>
  <si>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 xml:space="preserve">Recursos Humanos </t>
  </si>
  <si>
    <t>Salario</t>
  </si>
  <si>
    <t>Generos Alimenticios</t>
  </si>
  <si>
    <t xml:space="preserve">Outros materiais de consumo </t>
  </si>
  <si>
    <t xml:space="preserve">Aluguel do imóvel </t>
  </si>
  <si>
    <t>Aluguel</t>
  </si>
  <si>
    <t>Pagamento de Impostos Pref. Mun.  São Paulos</t>
  </si>
  <si>
    <t xml:space="preserve">Despesas bancárias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</si>
  <si>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</si>
  <si>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</si>
  <si>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</si>
  <si>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</si>
  <si>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</si>
  <si>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</si>
  <si>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</si>
  <si>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</si>
  <si>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</si>
  <si>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</si>
  <si>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</si>
  <si>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</si>
  <si>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</si>
  <si>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</si>
  <si>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</si>
  <si>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</si>
  <si>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</si>
  <si>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</si>
  <si>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</si>
  <si>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Joana Paula</t>
  </si>
  <si>
    <t>Ederson Santos</t>
  </si>
  <si>
    <t>Carlos Alberto</t>
  </si>
  <si>
    <t>Graciete Etile</t>
  </si>
  <si>
    <t>Honorina Pereira</t>
  </si>
  <si>
    <t>Juliana dos Santos</t>
  </si>
  <si>
    <t>Heitor Santos</t>
  </si>
  <si>
    <t>Fabiola Linardi</t>
  </si>
  <si>
    <t>Luciana do Carmo</t>
  </si>
  <si>
    <t>Jane R. Rodrigues</t>
  </si>
  <si>
    <t>Suellen Helena</t>
  </si>
  <si>
    <t>Silvana Rodrigues</t>
  </si>
  <si>
    <t>Jozeli Vieira</t>
  </si>
  <si>
    <t>Manoel O Souza</t>
  </si>
  <si>
    <t>Guia</t>
  </si>
  <si>
    <t>Saúde ocupacional</t>
  </si>
  <si>
    <t>CIA Ultragaz</t>
  </si>
  <si>
    <t>Sabesp</t>
  </si>
  <si>
    <t>Impostos</t>
  </si>
  <si>
    <t>Hyper descartáveis</t>
  </si>
  <si>
    <t>Adelice Teixeira de Mello</t>
  </si>
  <si>
    <t>Vice Presidente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</si>
  <si>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</si>
  <si>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</si>
  <si>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</si>
  <si>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</si>
  <si>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Ajuda de custo</t>
  </si>
  <si>
    <t>Débora X Martins</t>
  </si>
  <si>
    <t>Ronaldo Moreno</t>
  </si>
  <si>
    <t>Genilson de Jesus</t>
  </si>
  <si>
    <t>Maria Solange dos Santos</t>
  </si>
  <si>
    <t>Arlindo Venancio</t>
  </si>
  <si>
    <t>Lea Alves Maria Leme</t>
  </si>
  <si>
    <t>Darf aluguel</t>
  </si>
  <si>
    <t xml:space="preserve">Tarifa </t>
  </si>
  <si>
    <t>tarifa de extrato postado</t>
  </si>
  <si>
    <t>transferência</t>
  </si>
  <si>
    <t>tarifa transferência de recurso</t>
  </si>
  <si>
    <t>Enel</t>
  </si>
  <si>
    <t>Energia elétrica restaurante - cs 02</t>
  </si>
  <si>
    <t>Energia elétrica restaurante - cs 01</t>
  </si>
  <si>
    <t>Net</t>
  </si>
  <si>
    <t>Vivo Fixo/Brasil</t>
  </si>
  <si>
    <t>água - csa 01 restaurante</t>
  </si>
  <si>
    <t>água - csa 02 restaurante</t>
  </si>
  <si>
    <t>Telefone e internet - rateio</t>
  </si>
  <si>
    <t>Assessoria adm. - rateio</t>
  </si>
  <si>
    <t>ADT Serviços</t>
  </si>
  <si>
    <t>IPTU - rateio</t>
  </si>
  <si>
    <t xml:space="preserve"> Associação Popular de Saúde 
 CNPJ: 04.213.718/0001-17 
 Rua Domingos de Lucca, nº 108 - Cangaíba - SP 
 Tel: 2682-2017 
</t>
  </si>
  <si>
    <t>Best alimentos Eireli</t>
  </si>
  <si>
    <t>Arroz, feijão, açúcar</t>
  </si>
  <si>
    <t>Nestor Pereira</t>
  </si>
  <si>
    <t>Previne Assistência Médica</t>
  </si>
  <si>
    <t>Padaria</t>
  </si>
  <si>
    <t>Jose Jair Nogueira Emboava</t>
  </si>
  <si>
    <t>Moela de frango</t>
  </si>
  <si>
    <t>CDI Barra Produtos Imp e Exp Ltda</t>
  </si>
  <si>
    <t>Cesta básica colaboradores</t>
  </si>
  <si>
    <t>Tarifa DOC/TED</t>
  </si>
  <si>
    <t>Salário</t>
  </si>
  <si>
    <t>Maria Graça Santos</t>
  </si>
  <si>
    <t>Maria das Graças Silva Santos</t>
  </si>
  <si>
    <t>Água - rateio</t>
  </si>
  <si>
    <t>Utilidade Pública</t>
  </si>
  <si>
    <t>Rincon Assessoria Jurídica</t>
  </si>
  <si>
    <t>Leandro Marciano</t>
  </si>
  <si>
    <t>Produtos de limpeza</t>
  </si>
  <si>
    <t>Outras despesas inerentes ao projeto</t>
  </si>
  <si>
    <t>C.F.S Supermercado Eireli</t>
  </si>
  <si>
    <t>Carne moida</t>
  </si>
  <si>
    <t>Produtos máquina de lavar louça</t>
  </si>
  <si>
    <t>Folha de pagamento</t>
  </si>
  <si>
    <t>Débora X. Martins</t>
  </si>
  <si>
    <t>Despesas administrativas</t>
  </si>
  <si>
    <t>Rateio entre projetos</t>
  </si>
  <si>
    <t>Luciana do Carmo Dias</t>
  </si>
  <si>
    <t>Jane Rose Rodrigues</t>
  </si>
  <si>
    <t>Debora Rocca</t>
  </si>
  <si>
    <t>Manoel Orlando Souza</t>
  </si>
  <si>
    <t>Folha de pagamento - impostos</t>
  </si>
  <si>
    <t>Guia FGTS</t>
  </si>
  <si>
    <t>Ajuda de custo voluntariado</t>
  </si>
  <si>
    <t>Maria Graça Santos Silva</t>
  </si>
  <si>
    <t>Maria das Graças Silva</t>
  </si>
  <si>
    <t>Antonio Carlos de Araujo</t>
  </si>
  <si>
    <t>Peito bovino</t>
  </si>
  <si>
    <t>Empório Mega 100 Com. De alimentos</t>
  </si>
  <si>
    <t>Brasilia alimentos Ltda</t>
  </si>
  <si>
    <t>Cubos músculo</t>
  </si>
  <si>
    <t>Copolfood Com. Produtos alimentícios</t>
  </si>
  <si>
    <t>Toalha bobina</t>
  </si>
  <si>
    <t>Ana Cristina Amorim</t>
  </si>
  <si>
    <t>Maria Solange</t>
  </si>
  <si>
    <t>Reembolso ajuda de custo volunt</t>
  </si>
  <si>
    <t>Nova Saboreal</t>
  </si>
  <si>
    <t>Courinho, pé, peito bovino, pernil</t>
  </si>
  <si>
    <t>Carne moída</t>
  </si>
  <si>
    <t>Baron alimentare Ltda - ME</t>
  </si>
  <si>
    <t>Nova Clara</t>
  </si>
  <si>
    <t>Achocolatado,café,molhos,sal</t>
  </si>
  <si>
    <t>Inove higiene Comércio e Serviços</t>
  </si>
  <si>
    <t>descartáveis</t>
  </si>
  <si>
    <t>Fornecimento de gáz</t>
  </si>
  <si>
    <t>tarifa pacote de serviços</t>
  </si>
  <si>
    <t>monitoramento</t>
  </si>
  <si>
    <t>Siqueira desinsetizadora e desentupid.</t>
  </si>
  <si>
    <t>mês: Outubro/2019</t>
  </si>
  <si>
    <t>Gouveia Serviços admionistrativos</t>
  </si>
  <si>
    <t>Locação restaurante</t>
  </si>
  <si>
    <t>000.002.424</t>
  </si>
  <si>
    <t>Rosana B Blanco Tecnologia ME</t>
  </si>
  <si>
    <t>Cartão de ponto / fitas controle</t>
  </si>
  <si>
    <t>Bucho bovino</t>
  </si>
  <si>
    <t>000.014.807</t>
  </si>
  <si>
    <t>Iwamaq Com de Equipamentos</t>
  </si>
  <si>
    <t>000.173.869</t>
  </si>
  <si>
    <t>Luiz Antonio Medeiros EPP. Frigomedeiros</t>
  </si>
  <si>
    <t>Peito sem osso</t>
  </si>
  <si>
    <t>Tarifa bancária</t>
  </si>
  <si>
    <t>Tarifa de extrato postado</t>
  </si>
  <si>
    <t>Best Alimentos Eireli</t>
  </si>
  <si>
    <t>Produtos descartáveis</t>
  </si>
  <si>
    <t>000.000.540</t>
  </si>
  <si>
    <t xml:space="preserve">Maria Fátima </t>
  </si>
  <si>
    <t>Termo de rescisão</t>
  </si>
  <si>
    <t>Ana Cristina A. Araujo</t>
  </si>
  <si>
    <t>Reembolso ajuda de custo voluntariado</t>
  </si>
  <si>
    <t>000.006.050</t>
  </si>
  <si>
    <t>José Jair Nogueira Emboava Taubaté</t>
  </si>
  <si>
    <t xml:space="preserve">Peito bovino </t>
  </si>
  <si>
    <t>Cubos musculo bovino</t>
  </si>
  <si>
    <t>Distribuidora de carnes Cuenca Eireli</t>
  </si>
  <si>
    <t>0917352095-0</t>
  </si>
  <si>
    <t>Vivo</t>
  </si>
  <si>
    <t>Telefone e internet escritório restaurante</t>
  </si>
  <si>
    <t>Telefone e internet restaurante</t>
  </si>
  <si>
    <t>000.174.069</t>
  </si>
  <si>
    <t>Peito s/osso</t>
  </si>
  <si>
    <t>2ª Parcela desenvolvimento site</t>
  </si>
  <si>
    <t>000.000.541</t>
  </si>
  <si>
    <t>Energia elétrica csa 01 - restaurante</t>
  </si>
  <si>
    <t>Energia elétrica csa 02 - restaurante</t>
  </si>
  <si>
    <t>000.006.062</t>
  </si>
  <si>
    <t>Bacon,courinho,pé,peito bovino</t>
  </si>
  <si>
    <t>NAF Comercial de laimentos Ltda</t>
  </si>
  <si>
    <t>Coxa c/ sobrecoxa</t>
  </si>
  <si>
    <t>Revestimento pvc corrimão,mangueira gás caldeir</t>
  </si>
  <si>
    <t>RI-MA Distribuidora de frios e laticínios Ltda</t>
  </si>
  <si>
    <t>Brocolis, mortadela, requeijão</t>
  </si>
  <si>
    <t>Magnalux Brasil Ltda</t>
  </si>
  <si>
    <t>EPI</t>
  </si>
  <si>
    <t>File de frango, mussarela, mortadela</t>
  </si>
  <si>
    <t>Nova Clara Paes e Doces Ltda</t>
  </si>
  <si>
    <t>Mini pães, pão frances</t>
  </si>
  <si>
    <t>Inove Higiene Comércio e Serviços descartáveis</t>
  </si>
  <si>
    <t>Linguiça calabresa, presunto cozido</t>
  </si>
  <si>
    <t>Alho, caldos de carne/galinha,coloral</t>
  </si>
  <si>
    <t>Fornecimento água csa 01 restaurante</t>
  </si>
  <si>
    <t>Fornecimento água csa 02 restaurante</t>
  </si>
  <si>
    <t>Impostos locação resturante</t>
  </si>
  <si>
    <t>000.000.542</t>
  </si>
  <si>
    <t>Tserv Franqueadora Ltda EPP</t>
  </si>
  <si>
    <t>Higienização e desinfeção caixa dágu</t>
  </si>
  <si>
    <t xml:space="preserve">CDI Barra Produtos </t>
  </si>
  <si>
    <t>Leite de coco,tapioca,leite condesado, tapioca</t>
  </si>
  <si>
    <t>000.006.070</t>
  </si>
  <si>
    <t xml:space="preserve">Hamburguer </t>
  </si>
  <si>
    <t>000.177.283</t>
  </si>
  <si>
    <t>Copolfood Com. Produtos Alimentícios</t>
  </si>
  <si>
    <t>Achocolatado,leite,café,farinhas,macarrão,molh</t>
  </si>
  <si>
    <t>Jerked beef dianteiro</t>
  </si>
  <si>
    <t>Belcook Industria e Comércio de Produtos Aliment</t>
  </si>
  <si>
    <t>Massa de aves</t>
  </si>
  <si>
    <t>Descartáveis</t>
  </si>
  <si>
    <t>ADT Serviços Ltda</t>
  </si>
  <si>
    <t xml:space="preserve">Monitoramento </t>
  </si>
  <si>
    <t>000.004.835</t>
  </si>
  <si>
    <t>Nova Saboreal Doces Ltda - ME</t>
  </si>
  <si>
    <t>Doces</t>
  </si>
  <si>
    <t>000.000.543</t>
  </si>
  <si>
    <t>Tarifa renovação cadastro</t>
  </si>
  <si>
    <t>Tarifa pácote de serviços</t>
  </si>
  <si>
    <t>Good Meat Comércio de Carnes Ltda</t>
  </si>
  <si>
    <t>Pernil picado</t>
  </si>
  <si>
    <t>Siqueira Desisnsetizadora e Desuntipidora  Eireli</t>
  </si>
  <si>
    <t>Desinsetização restaurante</t>
  </si>
  <si>
    <t>000.006.077</t>
  </si>
  <si>
    <t>Courinho,pé,peito bovino,pernil s/oss</t>
  </si>
  <si>
    <t>Calvo Coml Imp e Exp Ltda</t>
  </si>
  <si>
    <t>000.299.461</t>
  </si>
  <si>
    <t>Nectar Brix Ind. E Com. De Sucos Eireli</t>
  </si>
  <si>
    <t>Preparo sólido de frutas</t>
  </si>
  <si>
    <t>Linguiça toscana, coxa</t>
  </si>
  <si>
    <t>Pão frances, mini pão</t>
  </si>
  <si>
    <t>Pagamento férias</t>
  </si>
  <si>
    <t>Tarifa transferência de recurso</t>
  </si>
  <si>
    <t>Tarifa Doc/Ted</t>
  </si>
  <si>
    <t>000.174.908</t>
  </si>
  <si>
    <t>Peito s/ osso</t>
  </si>
  <si>
    <t xml:space="preserve">Guia IR </t>
  </si>
  <si>
    <t>Guia Pis</t>
  </si>
  <si>
    <t>Guia GPS</t>
  </si>
  <si>
    <t>Folha de pagamento - imposto rescisório</t>
  </si>
  <si>
    <t>Guia FGTS rescisório</t>
  </si>
  <si>
    <t xml:space="preserve"> R$ - </t>
  </si>
  <si>
    <t xml:space="preserve">Saldo  Banco  </t>
  </si>
  <si>
    <t xml:space="preserve">Saldo caixa </t>
  </si>
  <si>
    <t xml:space="preserve">Diferença </t>
  </si>
  <si>
    <t>R$ -</t>
  </si>
  <si>
    <t>DEMONSTRATIVO DE PAGAMENTOS POR GRUPO DE DESPESAS - MÊS OUTUBRO/2019</t>
  </si>
  <si>
    <t>Maria Fátima</t>
  </si>
  <si>
    <t>Rescisão de contrato</t>
  </si>
  <si>
    <t>Guia FGTS Rescisório</t>
  </si>
  <si>
    <t xml:space="preserve">Guia FGTS </t>
  </si>
  <si>
    <t>Guia IR</t>
  </si>
  <si>
    <t>Férias</t>
  </si>
  <si>
    <t>Bucho bovimo</t>
  </si>
  <si>
    <t>Luiz Antonio Medeiros EPP</t>
  </si>
  <si>
    <t xml:space="preserve">Naf Comercial de alimentos Ltda </t>
  </si>
  <si>
    <t>Coxa / sobrecoxa</t>
  </si>
  <si>
    <t>RI-MA Distribuidora de frios</t>
  </si>
  <si>
    <t>Brócolis, mortadela, requeijão</t>
  </si>
  <si>
    <t>Cubos músculo bovino</t>
  </si>
  <si>
    <t>Filé de frango,mussarela,mortade</t>
  </si>
  <si>
    <t>Linguiça calabresa,presunto</t>
  </si>
  <si>
    <t>Alho, caldos, coloral</t>
  </si>
  <si>
    <t>Leite de coco,tapioca,leite conde</t>
  </si>
  <si>
    <t>Hamburguer</t>
  </si>
  <si>
    <t>Jerked beaf dianteiro</t>
  </si>
  <si>
    <t>Belcook Industria e Comércio</t>
  </si>
  <si>
    <t>Good Meat Comércio de carnes</t>
  </si>
  <si>
    <t>Calvo Coml Ltda</t>
  </si>
  <si>
    <t>Nectar Brix Ind</t>
  </si>
  <si>
    <t>2ª Parcela site</t>
  </si>
  <si>
    <t>Rosana B Blanco Tecnologia</t>
  </si>
  <si>
    <t>Relógio de ponto/cartões</t>
  </si>
  <si>
    <t>Manutenções diversas</t>
  </si>
  <si>
    <t xml:space="preserve">Desinsetização </t>
  </si>
  <si>
    <t>Energia elétrica - escritório</t>
  </si>
  <si>
    <t xml:space="preserve">Pagamento de Impostos Pref. Mun.  </t>
  </si>
  <si>
    <t>TRSS - rateio</t>
  </si>
  <si>
    <t>TFE - rateio</t>
  </si>
  <si>
    <t>tarifa renovação de cadastro</t>
  </si>
  <si>
    <t>Higienização caixa dágua</t>
  </si>
  <si>
    <t>Depósito diário - Outubro de 2019</t>
  </si>
  <si>
    <t>Bom Prato Itaim Paulista</t>
  </si>
  <si>
    <t>Saldo anterior-  R$ 00,00</t>
  </si>
  <si>
    <t xml:space="preserve">Saldo atual- R$ </t>
  </si>
  <si>
    <t>Dia</t>
  </si>
  <si>
    <t>Café</t>
  </si>
  <si>
    <t>Criança</t>
  </si>
  <si>
    <t>Adulto</t>
  </si>
  <si>
    <t>Nota fiscal</t>
  </si>
  <si>
    <t>Valor nota</t>
  </si>
  <si>
    <t>Retorno</t>
  </si>
  <si>
    <t>Excedente</t>
  </si>
  <si>
    <t xml:space="preserve">Carta recibo </t>
  </si>
  <si>
    <t>Extrato</t>
  </si>
  <si>
    <t>Semana do dia 01 a 04/10/2019</t>
  </si>
  <si>
    <t>Semana do dia 07 a 11/10/2019</t>
  </si>
  <si>
    <t>Semana do dia 14 a 18/10/2019</t>
  </si>
  <si>
    <t>22/10/219</t>
  </si>
  <si>
    <t>Semana do dia 21 a 25/10/2019</t>
  </si>
  <si>
    <t>Semana do dia 28 a 31/10/2019</t>
  </si>
  <si>
    <t>Total do mês</t>
  </si>
  <si>
    <t>Legenda</t>
  </si>
  <si>
    <r>
      <rPr>
        <b/>
        <sz val="11"/>
        <color theme="1"/>
        <rFont val="Times New Roman"/>
        <family val="1"/>
      </rPr>
      <t>Nota fiscal-</t>
    </r>
    <r>
      <rPr>
        <sz val="11"/>
        <color theme="1"/>
        <rFont val="Times New Roman"/>
        <family val="1"/>
      </rPr>
      <t xml:space="preserve"> Quando for utilizado valor do caixa diário colocar nº da nota.</t>
    </r>
  </si>
  <si>
    <r>
      <rPr>
        <b/>
        <sz val="11"/>
        <color theme="1"/>
        <rFont val="Times New Roman"/>
        <family val="1"/>
      </rPr>
      <t>Valor nota-</t>
    </r>
    <r>
      <rPr>
        <sz val="11"/>
        <color theme="1"/>
        <rFont val="Times New Roman"/>
        <family val="1"/>
      </rPr>
      <t xml:space="preserve"> Quando retirado valor do caixa.</t>
    </r>
  </si>
  <si>
    <r>
      <rPr>
        <b/>
        <sz val="11"/>
        <color theme="1"/>
        <rFont val="Times New Roman"/>
        <family val="1"/>
      </rPr>
      <t>Retorno-</t>
    </r>
    <r>
      <rPr>
        <sz val="11"/>
        <color theme="1"/>
        <rFont val="Times New Roman"/>
        <family val="1"/>
      </rPr>
      <t xml:space="preserve"> Quando retirar valor do caixa que tiver sobra de valor e retornar para a conta.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</si>
</sst>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68" formatCode="dd/mm/yy"/>
    <numFmt numFmtId="170" formatCode="_(* #,##0.00_);_(* \(#,##0.00\);_(* &quot;-&quot;??_);_(@_)"/>
  </numFmts>
  <fonts count="40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11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2"/>
      <color indexed="12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Calibri"/>
      <family val="2"/>
      <scheme val="minor"/>
    </font>
    <font>
      <b/>
      <sz val="11"/>
      <color theme="1"/>
      <name val="Verdana"/>
      <family val="2"/>
    </font>
    <font>
      <u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sz val="9"/>
      <name val="Verdana"/>
      <family val="2"/>
    </font>
    <font>
      <sz val="8"/>
      <name val="Verdan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8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" fillId="0" borderId="0" applyFill="0" applyBorder="0" applyAlignment="0" applyProtection="0"/>
    <xf numFmtId="170" fontId="14" fillId="0" borderId="0" applyFont="0" applyFill="0" applyBorder="0" applyAlignment="0" applyProtection="0"/>
    <xf numFmtId="43" fontId="1" fillId="0" borderId="0" applyFill="0" applyBorder="0" applyAlignment="0" applyProtection="0"/>
  </cellStyleXfs>
  <cellXfs count="399">
    <xf numFmtId="0" fontId="0" fillId="0" borderId="0" xfId="0"/>
    <xf numFmtId="0" fontId="3" fillId="0" borderId="0" xfId="0" applyFont="1"/>
    <xf numFmtId="3" fontId="12" fillId="3" borderId="1" xfId="0" applyNumberFormat="1" applyFont="1" applyFill="1" applyBorder="1" applyAlignment="1" applyProtection="1">
      <alignment horizontal="center" vertical="center"/>
    </xf>
    <xf numFmtId="0" fontId="20" fillId="3" borderId="0" xfId="0" applyFont="1" applyFill="1" applyBorder="1"/>
    <xf numFmtId="0" fontId="23" fillId="0" borderId="13" xfId="0" applyFont="1" applyFill="1" applyBorder="1" applyAlignment="1">
      <alignment horizontal="left"/>
    </xf>
    <xf numFmtId="0" fontId="20" fillId="0" borderId="13" xfId="0" applyFont="1" applyBorder="1"/>
    <xf numFmtId="0" fontId="23" fillId="0" borderId="9" xfId="0" applyFont="1" applyFill="1" applyBorder="1" applyAlignment="1">
      <alignment horizontal="left"/>
    </xf>
    <xf numFmtId="0" fontId="20" fillId="0" borderId="9" xfId="0" applyFont="1" applyBorder="1"/>
    <xf numFmtId="0" fontId="20" fillId="3" borderId="9" xfId="0" applyFont="1" applyFill="1" applyBorder="1"/>
    <xf numFmtId="0" fontId="20" fillId="0" borderId="9" xfId="0" applyFont="1" applyBorder="1" applyAlignment="1">
      <alignment horizontal="left"/>
    </xf>
    <xf numFmtId="14" fontId="23" fillId="0" borderId="9" xfId="0" applyNumberFormat="1" applyFont="1" applyFill="1" applyBorder="1" applyAlignment="1">
      <alignment horizontal="left"/>
    </xf>
    <xf numFmtId="0" fontId="23" fillId="0" borderId="14" xfId="0" applyFont="1" applyFill="1" applyBorder="1" applyAlignment="1">
      <alignment horizontal="left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/>
    <xf numFmtId="14" fontId="23" fillId="0" borderId="13" xfId="0" applyNumberFormat="1" applyFont="1" applyFill="1" applyBorder="1" applyAlignment="1">
      <alignment horizontal="center" vertical="center" wrapText="1"/>
    </xf>
    <xf numFmtId="14" fontId="23" fillId="0" borderId="9" xfId="0" applyNumberFormat="1" applyFont="1" applyFill="1" applyBorder="1" applyAlignment="1">
      <alignment horizontal="center" vertical="center" wrapText="1"/>
    </xf>
    <xf numFmtId="166" fontId="23" fillId="0" borderId="9" xfId="3" applyFont="1" applyFill="1" applyBorder="1" applyAlignment="1">
      <alignment horizontal="left"/>
    </xf>
    <xf numFmtId="0" fontId="23" fillId="3" borderId="9" xfId="0" applyFont="1" applyFill="1" applyBorder="1" applyAlignment="1"/>
    <xf numFmtId="4" fontId="23" fillId="3" borderId="9" xfId="9" applyNumberFormat="1" applyFont="1" applyFill="1" applyBorder="1" applyAlignment="1">
      <alignment horizontal="right"/>
    </xf>
    <xf numFmtId="4" fontId="23" fillId="3" borderId="9" xfId="10" applyNumberFormat="1" applyFont="1" applyFill="1" applyBorder="1" applyAlignment="1"/>
    <xf numFmtId="0" fontId="20" fillId="0" borderId="14" xfId="0" applyFont="1" applyBorder="1" applyAlignment="1">
      <alignment horizontal="left"/>
    </xf>
    <xf numFmtId="0" fontId="20" fillId="0" borderId="14" xfId="0" applyFont="1" applyBorder="1"/>
    <xf numFmtId="14" fontId="20" fillId="0" borderId="14" xfId="0" applyNumberFormat="1" applyFont="1" applyBorder="1"/>
    <xf numFmtId="0" fontId="20" fillId="0" borderId="15" xfId="0" applyFont="1" applyBorder="1"/>
    <xf numFmtId="0" fontId="23" fillId="3" borderId="9" xfId="6" applyFont="1" applyFill="1" applyBorder="1" applyAlignment="1"/>
    <xf numFmtId="4" fontId="23" fillId="3" borderId="9" xfId="6" applyNumberFormat="1" applyFont="1" applyFill="1" applyBorder="1" applyAlignment="1"/>
    <xf numFmtId="0" fontId="20" fillId="0" borderId="0" xfId="0" applyFont="1" applyBorder="1" applyAlignment="1">
      <alignment vertical="center" wrapText="1"/>
    </xf>
    <xf numFmtId="0" fontId="20" fillId="0" borderId="16" xfId="0" applyFont="1" applyBorder="1"/>
    <xf numFmtId="14" fontId="23" fillId="0" borderId="17" xfId="0" applyNumberFormat="1" applyFont="1" applyFill="1" applyBorder="1" applyAlignment="1">
      <alignment horizontal="center" vertical="center" wrapText="1"/>
    </xf>
    <xf numFmtId="0" fontId="20" fillId="0" borderId="11" xfId="0" applyFont="1" applyBorder="1"/>
    <xf numFmtId="4" fontId="23" fillId="3" borderId="9" xfId="0" applyNumberFormat="1" applyFont="1" applyFill="1" applyBorder="1" applyAlignment="1"/>
    <xf numFmtId="4" fontId="23" fillId="3" borderId="11" xfId="10" applyNumberFormat="1" applyFont="1" applyFill="1" applyBorder="1" applyAlignment="1"/>
    <xf numFmtId="0" fontId="20" fillId="0" borderId="9" xfId="0" applyFont="1" applyBorder="1"/>
    <xf numFmtId="0" fontId="20" fillId="3" borderId="14" xfId="0" applyFont="1" applyFill="1" applyBorder="1"/>
    <xf numFmtId="0" fontId="20" fillId="0" borderId="14" xfId="0" applyFont="1" applyBorder="1"/>
    <xf numFmtId="0" fontId="20" fillId="0" borderId="18" xfId="0" applyFont="1" applyBorder="1"/>
    <xf numFmtId="0" fontId="23" fillId="3" borderId="13" xfId="0" applyFont="1" applyFill="1" applyBorder="1" applyAlignment="1"/>
    <xf numFmtId="4" fontId="23" fillId="3" borderId="13" xfId="9" applyNumberFormat="1" applyFont="1" applyFill="1" applyBorder="1" applyAlignment="1">
      <alignment horizontal="right"/>
    </xf>
    <xf numFmtId="0" fontId="20" fillId="3" borderId="9" xfId="0" applyFont="1" applyFill="1" applyBorder="1" applyAlignment="1">
      <alignment horizontal="left"/>
    </xf>
    <xf numFmtId="14" fontId="20" fillId="3" borderId="9" xfId="0" applyNumberFormat="1" applyFont="1" applyFill="1" applyBorder="1"/>
    <xf numFmtId="0" fontId="20" fillId="0" borderId="14" xfId="0" applyFont="1" applyBorder="1" applyAlignment="1">
      <alignment horizontal="center"/>
    </xf>
    <xf numFmtId="14" fontId="20" fillId="0" borderId="0" xfId="0" applyNumberFormat="1" applyFont="1" applyBorder="1" applyAlignment="1"/>
    <xf numFmtId="0" fontId="20" fillId="3" borderId="19" xfId="0" applyFont="1" applyFill="1" applyBorder="1"/>
    <xf numFmtId="0" fontId="20" fillId="3" borderId="17" xfId="0" applyFont="1" applyFill="1" applyBorder="1"/>
    <xf numFmtId="14" fontId="20" fillId="0" borderId="18" xfId="0" applyNumberFormat="1" applyFont="1" applyBorder="1"/>
    <xf numFmtId="0" fontId="20" fillId="0" borderId="13" xfId="0" applyFont="1" applyBorder="1" applyAlignment="1">
      <alignment horizontal="left"/>
    </xf>
    <xf numFmtId="0" fontId="20" fillId="0" borderId="13" xfId="0" applyFont="1" applyBorder="1" applyAlignment="1"/>
    <xf numFmtId="0" fontId="20" fillId="0" borderId="20" xfId="0" applyFont="1" applyFill="1" applyBorder="1"/>
    <xf numFmtId="0" fontId="20" fillId="3" borderId="11" xfId="0" applyFont="1" applyFill="1" applyBorder="1"/>
    <xf numFmtId="0" fontId="20" fillId="3" borderId="18" xfId="0" applyFont="1" applyFill="1" applyBorder="1"/>
    <xf numFmtId="14" fontId="20" fillId="0" borderId="9" xfId="0" applyNumberFormat="1" applyFont="1" applyBorder="1"/>
    <xf numFmtId="0" fontId="22" fillId="3" borderId="21" xfId="4" applyFont="1" applyFill="1" applyBorder="1" applyAlignment="1"/>
    <xf numFmtId="0" fontId="24" fillId="3" borderId="0" xfId="4" applyFont="1" applyFill="1" applyBorder="1" applyAlignment="1"/>
    <xf numFmtId="0" fontId="22" fillId="3" borderId="0" xfId="4" applyFont="1" applyFill="1" applyBorder="1" applyAlignment="1"/>
    <xf numFmtId="0" fontId="24" fillId="3" borderId="21" xfId="4" applyFont="1" applyFill="1" applyBorder="1" applyAlignment="1"/>
    <xf numFmtId="0" fontId="24" fillId="3" borderId="22" xfId="4" applyFont="1" applyFill="1" applyBorder="1" applyAlignment="1"/>
    <xf numFmtId="0" fontId="25" fillId="3" borderId="22" xfId="2" applyFont="1" applyFill="1" applyBorder="1" applyAlignment="1" applyProtection="1"/>
    <xf numFmtId="0" fontId="23" fillId="0" borderId="9" xfId="0" applyFont="1" applyFill="1" applyBorder="1" applyAlignment="1">
      <alignment horizontal="left"/>
    </xf>
    <xf numFmtId="14" fontId="20" fillId="0" borderId="9" xfId="0" applyNumberFormat="1" applyFont="1" applyBorder="1" applyAlignment="1">
      <alignment horizontal="center"/>
    </xf>
    <xf numFmtId="14" fontId="23" fillId="0" borderId="9" xfId="0" applyNumberFormat="1" applyFont="1" applyFill="1" applyBorder="1" applyAlignment="1">
      <alignment horizontal="center"/>
    </xf>
    <xf numFmtId="14" fontId="23" fillId="0" borderId="14" xfId="0" applyNumberFormat="1" applyFont="1" applyFill="1" applyBorder="1" applyAlignment="1">
      <alignment horizontal="center" vertical="center"/>
    </xf>
    <xf numFmtId="4" fontId="22" fillId="3" borderId="0" xfId="4" applyNumberFormat="1" applyFont="1" applyFill="1" applyBorder="1" applyAlignment="1"/>
    <xf numFmtId="4" fontId="22" fillId="3" borderId="21" xfId="4" applyNumberFormat="1" applyFont="1" applyFill="1" applyBorder="1" applyAlignment="1"/>
    <xf numFmtId="4" fontId="25" fillId="3" borderId="22" xfId="2" applyNumberFormat="1" applyFont="1" applyFill="1" applyBorder="1" applyAlignment="1" applyProtection="1"/>
    <xf numFmtId="4" fontId="23" fillId="3" borderId="13" xfId="3" applyNumberFormat="1" applyFont="1" applyFill="1" applyBorder="1"/>
    <xf numFmtId="4" fontId="23" fillId="3" borderId="9" xfId="3" applyNumberFormat="1" applyFont="1" applyFill="1" applyBorder="1"/>
    <xf numFmtId="4" fontId="20" fillId="3" borderId="9" xfId="3" applyNumberFormat="1" applyFont="1" applyFill="1" applyBorder="1"/>
    <xf numFmtId="4" fontId="23" fillId="3" borderId="9" xfId="3" applyNumberFormat="1" applyFont="1" applyFill="1" applyBorder="1" applyAlignment="1">
      <alignment vertical="center" wrapText="1"/>
    </xf>
    <xf numFmtId="4" fontId="23" fillId="3" borderId="14" xfId="3" applyNumberFormat="1" applyFont="1" applyFill="1" applyBorder="1"/>
    <xf numFmtId="4" fontId="20" fillId="0" borderId="0" xfId="3" applyNumberFormat="1" applyFont="1" applyBorder="1" applyAlignment="1">
      <alignment vertical="center"/>
    </xf>
    <xf numFmtId="4" fontId="20" fillId="0" borderId="14" xfId="3" applyNumberFormat="1" applyFont="1" applyBorder="1" applyAlignment="1">
      <alignment vertical="center"/>
    </xf>
    <xf numFmtId="4" fontId="23" fillId="0" borderId="9" xfId="3" applyNumberFormat="1" applyFont="1" applyFill="1" applyBorder="1"/>
    <xf numFmtId="4" fontId="20" fillId="0" borderId="9" xfId="3" applyNumberFormat="1" applyFont="1" applyBorder="1"/>
    <xf numFmtId="4" fontId="20" fillId="0" borderId="14" xfId="3" applyNumberFormat="1" applyFont="1" applyBorder="1"/>
    <xf numFmtId="4" fontId="20" fillId="3" borderId="9" xfId="3" applyNumberFormat="1" applyFont="1" applyFill="1" applyBorder="1" applyAlignment="1">
      <alignment horizontal="left"/>
    </xf>
    <xf numFmtId="4" fontId="20" fillId="0" borderId="0" xfId="0" applyNumberFormat="1" applyFont="1" applyBorder="1" applyAlignment="1">
      <alignment vertical="center"/>
    </xf>
    <xf numFmtId="4" fontId="20" fillId="3" borderId="17" xfId="3" applyNumberFormat="1" applyFont="1" applyFill="1" applyBorder="1"/>
    <xf numFmtId="4" fontId="20" fillId="3" borderId="13" xfId="3" applyNumberFormat="1" applyFont="1" applyFill="1" applyBorder="1"/>
    <xf numFmtId="4" fontId="20" fillId="3" borderId="14" xfId="3" applyNumberFormat="1" applyFont="1" applyFill="1" applyBorder="1"/>
    <xf numFmtId="4" fontId="20" fillId="0" borderId="9" xfId="3" applyNumberFormat="1" applyFont="1" applyBorder="1" applyAlignment="1">
      <alignment vertical="center"/>
    </xf>
    <xf numFmtId="4" fontId="0" fillId="0" borderId="0" xfId="0" applyNumberFormat="1"/>
    <xf numFmtId="14" fontId="23" fillId="0" borderId="0" xfId="0" applyNumberFormat="1" applyFont="1" applyFill="1" applyBorder="1" applyAlignment="1">
      <alignment horizontal="center"/>
    </xf>
    <xf numFmtId="14" fontId="23" fillId="3" borderId="9" xfId="0" applyNumberFormat="1" applyFont="1" applyFill="1" applyBorder="1" applyAlignment="1">
      <alignment horizontal="center" vertical="center"/>
    </xf>
    <xf numFmtId="10" fontId="20" fillId="0" borderId="0" xfId="0" applyNumberFormat="1" applyFont="1" applyBorder="1"/>
    <xf numFmtId="10" fontId="0" fillId="0" borderId="0" xfId="0" applyNumberFormat="1"/>
    <xf numFmtId="10" fontId="26" fillId="3" borderId="0" xfId="0" applyNumberFormat="1" applyFont="1" applyFill="1" applyBorder="1" applyAlignment="1">
      <alignment horizontal="center" vertical="center"/>
    </xf>
    <xf numFmtId="10" fontId="26" fillId="3" borderId="24" xfId="0" applyNumberFormat="1" applyFont="1" applyFill="1" applyBorder="1" applyAlignment="1">
      <alignment horizontal="center" vertical="center"/>
    </xf>
    <xf numFmtId="10" fontId="26" fillId="3" borderId="7" xfId="0" applyNumberFormat="1" applyFont="1" applyFill="1" applyBorder="1" applyAlignment="1">
      <alignment horizontal="center" vertical="center"/>
    </xf>
    <xf numFmtId="10" fontId="22" fillId="3" borderId="7" xfId="4" applyNumberFormat="1" applyFont="1" applyFill="1" applyBorder="1" applyAlignment="1"/>
    <xf numFmtId="10" fontId="25" fillId="3" borderId="25" xfId="2" applyNumberFormat="1" applyFont="1" applyFill="1" applyBorder="1" applyAlignment="1" applyProtection="1"/>
    <xf numFmtId="10" fontId="20" fillId="0" borderId="0" xfId="0" applyNumberFormat="1" applyFont="1" applyBorder="1" applyAlignment="1">
      <alignment vertical="center"/>
    </xf>
    <xf numFmtId="10" fontId="20" fillId="0" borderId="7" xfId="0" applyNumberFormat="1" applyFont="1" applyBorder="1" applyAlignment="1">
      <alignment vertical="center"/>
    </xf>
    <xf numFmtId="14" fontId="22" fillId="3" borderId="0" xfId="4" applyNumberFormat="1" applyFont="1" applyFill="1" applyBorder="1" applyAlignment="1">
      <alignment horizontal="center"/>
    </xf>
    <xf numFmtId="14" fontId="22" fillId="3" borderId="21" xfId="4" applyNumberFormat="1" applyFont="1" applyFill="1" applyBorder="1" applyAlignment="1">
      <alignment horizontal="center"/>
    </xf>
    <xf numFmtId="14" fontId="25" fillId="3" borderId="22" xfId="2" applyNumberFormat="1" applyFont="1" applyFill="1" applyBorder="1" applyAlignment="1" applyProtection="1">
      <alignment horizontal="center"/>
    </xf>
    <xf numFmtId="14" fontId="20" fillId="3" borderId="0" xfId="3" applyNumberFormat="1" applyFont="1" applyFill="1" applyBorder="1" applyAlignment="1">
      <alignment horizontal="center" vertical="center"/>
    </xf>
    <xf numFmtId="14" fontId="20" fillId="0" borderId="0" xfId="3" applyNumberFormat="1" applyFont="1" applyBorder="1" applyAlignment="1">
      <alignment horizontal="center" vertical="center"/>
    </xf>
    <xf numFmtId="14" fontId="23" fillId="3" borderId="9" xfId="0" applyNumberFormat="1" applyFont="1" applyFill="1" applyBorder="1" applyAlignment="1">
      <alignment horizontal="center"/>
    </xf>
    <xf numFmtId="14" fontId="20" fillId="0" borderId="14" xfId="3" applyNumberFormat="1" applyFont="1" applyBorder="1" applyAlignment="1">
      <alignment horizontal="center" vertical="center"/>
    </xf>
    <xf numFmtId="14" fontId="23" fillId="0" borderId="9" xfId="0" applyNumberFormat="1" applyFont="1" applyBorder="1" applyAlignment="1">
      <alignment horizontal="center"/>
    </xf>
    <xf numFmtId="14" fontId="20" fillId="0" borderId="14" xfId="0" applyNumberFormat="1" applyFont="1" applyBorder="1" applyAlignment="1">
      <alignment horizontal="center"/>
    </xf>
    <xf numFmtId="14" fontId="23" fillId="0" borderId="13" xfId="0" applyNumberFormat="1" applyFont="1" applyBorder="1" applyAlignment="1">
      <alignment horizontal="center"/>
    </xf>
    <xf numFmtId="14" fontId="20" fillId="3" borderId="9" xfId="3" applyNumberFormat="1" applyFont="1" applyFill="1" applyBorder="1" applyAlignment="1">
      <alignment horizontal="center"/>
    </xf>
    <xf numFmtId="14" fontId="20" fillId="0" borderId="0" xfId="0" applyNumberFormat="1" applyFont="1" applyBorder="1" applyAlignment="1">
      <alignment horizontal="center" vertical="center"/>
    </xf>
    <xf numFmtId="14" fontId="20" fillId="0" borderId="17" xfId="0" applyNumberFormat="1" applyFont="1" applyBorder="1" applyAlignment="1">
      <alignment horizontal="center"/>
    </xf>
    <xf numFmtId="14" fontId="20" fillId="0" borderId="13" xfId="0" applyNumberFormat="1" applyFont="1" applyBorder="1" applyAlignment="1">
      <alignment horizontal="center"/>
    </xf>
    <xf numFmtId="14" fontId="20" fillId="3" borderId="14" xfId="0" applyNumberFormat="1" applyFont="1" applyFill="1" applyBorder="1" applyAlignment="1">
      <alignment horizontal="center"/>
    </xf>
    <xf numFmtId="14" fontId="20" fillId="0" borderId="9" xfId="3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4" fontId="27" fillId="3" borderId="26" xfId="3" applyNumberFormat="1" applyFont="1" applyFill="1" applyBorder="1" applyAlignment="1">
      <alignment vertical="center"/>
    </xf>
    <xf numFmtId="4" fontId="27" fillId="0" borderId="26" xfId="3" applyNumberFormat="1" applyFont="1" applyBorder="1" applyAlignment="1">
      <alignment vertical="center"/>
    </xf>
    <xf numFmtId="4" fontId="27" fillId="0" borderId="27" xfId="3" applyNumberFormat="1" applyFont="1" applyBorder="1" applyAlignment="1">
      <alignment vertical="center"/>
    </xf>
    <xf numFmtId="4" fontId="27" fillId="0" borderId="26" xfId="3" applyNumberFormat="1" applyFont="1" applyBorder="1" applyAlignment="1">
      <alignment horizontal="right" vertical="center"/>
    </xf>
    <xf numFmtId="0" fontId="0" fillId="0" borderId="17" xfId="0" applyBorder="1"/>
    <xf numFmtId="4" fontId="0" fillId="0" borderId="17" xfId="0" applyNumberFormat="1" applyBorder="1"/>
    <xf numFmtId="0" fontId="0" fillId="0" borderId="9" xfId="0" applyBorder="1"/>
    <xf numFmtId="4" fontId="0" fillId="0" borderId="9" xfId="0" applyNumberFormat="1" applyBorder="1"/>
    <xf numFmtId="0" fontId="20" fillId="0" borderId="21" xfId="0" applyFont="1" applyBorder="1"/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horizontal="center"/>
    </xf>
    <xf numFmtId="164" fontId="15" fillId="0" borderId="0" xfId="0" applyNumberFormat="1" applyFont="1"/>
    <xf numFmtId="3" fontId="15" fillId="0" borderId="0" xfId="0" applyNumberFormat="1" applyFont="1" applyAlignment="1">
      <alignment horizontal="center"/>
    </xf>
    <xf numFmtId="14" fontId="15" fillId="0" borderId="0" xfId="0" applyNumberFormat="1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1" applyFont="1" applyBorder="1" applyAlignment="1"/>
    <xf numFmtId="0" fontId="19" fillId="0" borderId="0" xfId="2" applyFont="1" applyBorder="1" applyAlignment="1" applyProtection="1">
      <alignment horizontal="left"/>
    </xf>
    <xf numFmtId="167" fontId="15" fillId="0" borderId="30" xfId="3" applyNumberFormat="1" applyFont="1" applyFill="1" applyBorder="1" applyAlignment="1" applyProtection="1">
      <alignment horizontal="left"/>
    </xf>
    <xf numFmtId="164" fontId="15" fillId="0" borderId="3" xfId="3" applyNumberFormat="1" applyFont="1" applyFill="1" applyBorder="1" applyAlignment="1" applyProtection="1">
      <alignment horizontal="left"/>
    </xf>
    <xf numFmtId="167" fontId="15" fillId="0" borderId="0" xfId="3" applyNumberFormat="1" applyFont="1" applyFill="1" applyBorder="1" applyAlignment="1" applyProtection="1">
      <alignment horizontal="center"/>
    </xf>
    <xf numFmtId="167" fontId="15" fillId="0" borderId="0" xfId="3" applyNumberFormat="1" applyFont="1" applyFill="1" applyBorder="1" applyAlignment="1" applyProtection="1">
      <alignment horizontal="left"/>
    </xf>
    <xf numFmtId="164" fontId="15" fillId="0" borderId="3" xfId="0" applyNumberFormat="1" applyFont="1" applyBorder="1"/>
    <xf numFmtId="167" fontId="15" fillId="0" borderId="0" xfId="0" applyNumberFormat="1" applyFont="1" applyBorder="1"/>
    <xf numFmtId="164" fontId="15" fillId="0" borderId="0" xfId="3" applyNumberFormat="1" applyFont="1" applyFill="1" applyBorder="1" applyAlignment="1" applyProtection="1">
      <alignment horizontal="left"/>
    </xf>
    <xf numFmtId="164" fontId="15" fillId="0" borderId="0" xfId="0" applyNumberFormat="1" applyFont="1" applyBorder="1"/>
    <xf numFmtId="164" fontId="15" fillId="0" borderId="32" xfId="0" applyNumberFormat="1" applyFont="1" applyBorder="1" applyAlignment="1">
      <alignment horizontal="center"/>
    </xf>
    <xf numFmtId="167" fontId="15" fillId="0" borderId="1" xfId="3" applyNumberFormat="1" applyFont="1" applyFill="1" applyBorder="1" applyAlignment="1" applyProtection="1">
      <alignment horizontal="center"/>
    </xf>
    <xf numFmtId="167" fontId="15" fillId="0" borderId="1" xfId="3" applyNumberFormat="1" applyFont="1" applyFill="1" applyBorder="1" applyAlignment="1" applyProtection="1">
      <alignment horizontal="left"/>
    </xf>
    <xf numFmtId="167" fontId="15" fillId="0" borderId="5" xfId="3" applyNumberFormat="1" applyFont="1" applyFill="1" applyBorder="1" applyAlignment="1" applyProtection="1">
      <alignment horizontal="left"/>
    </xf>
    <xf numFmtId="164" fontId="15" fillId="0" borderId="32" xfId="0" applyNumberFormat="1" applyFont="1" applyBorder="1"/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/>
    </xf>
    <xf numFmtId="14" fontId="15" fillId="3" borderId="4" xfId="0" applyNumberFormat="1" applyFont="1" applyFill="1" applyBorder="1" applyAlignment="1">
      <alignment horizontal="center" vertical="center"/>
    </xf>
    <xf numFmtId="37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center" vertical="center"/>
    </xf>
    <xf numFmtId="14" fontId="15" fillId="5" borderId="1" xfId="0" applyNumberFormat="1" applyFont="1" applyFill="1" applyBorder="1" applyAlignment="1">
      <alignment horizontal="center" vertical="center"/>
    </xf>
    <xf numFmtId="14" fontId="17" fillId="3" borderId="4" xfId="0" applyNumberFormat="1" applyFont="1" applyFill="1" applyBorder="1" applyAlignment="1" applyProtection="1">
      <alignment horizontal="center" vertical="center"/>
    </xf>
    <xf numFmtId="3" fontId="17" fillId="3" borderId="1" xfId="0" applyNumberFormat="1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left" vertical="center"/>
    </xf>
    <xf numFmtId="164" fontId="17" fillId="4" borderId="1" xfId="0" applyNumberFormat="1" applyFont="1" applyFill="1" applyBorder="1" applyAlignment="1" applyProtection="1">
      <alignment horizontal="right" vertical="center"/>
    </xf>
    <xf numFmtId="168" fontId="17" fillId="3" borderId="1" xfId="0" applyNumberFormat="1" applyFont="1" applyFill="1" applyBorder="1" applyAlignment="1" applyProtection="1">
      <alignment horizontal="center" vertical="center"/>
    </xf>
    <xf numFmtId="3" fontId="17" fillId="3" borderId="3" xfId="0" applyNumberFormat="1" applyFont="1" applyFill="1" applyBorder="1" applyAlignment="1" applyProtection="1">
      <alignment horizontal="center" vertical="center"/>
    </xf>
    <xf numFmtId="164" fontId="17" fillId="3" borderId="1" xfId="0" applyNumberFormat="1" applyFont="1" applyFill="1" applyBorder="1" applyAlignment="1" applyProtection="1">
      <alignment horizontal="right" vertical="center"/>
    </xf>
    <xf numFmtId="164" fontId="17" fillId="4" borderId="1" xfId="0" applyNumberFormat="1" applyFont="1" applyFill="1" applyBorder="1" applyAlignment="1" applyProtection="1">
      <alignment vertical="center"/>
    </xf>
    <xf numFmtId="0" fontId="15" fillId="3" borderId="3" xfId="0" applyFont="1" applyFill="1" applyBorder="1" applyAlignment="1">
      <alignment horizontal="center"/>
    </xf>
    <xf numFmtId="0" fontId="17" fillId="3" borderId="1" xfId="0" applyFont="1" applyFill="1" applyBorder="1" applyAlignment="1" applyProtection="1">
      <alignment horizontal="center" vertical="center"/>
    </xf>
    <xf numFmtId="14" fontId="17" fillId="3" borderId="57" xfId="0" applyNumberFormat="1" applyFont="1" applyFill="1" applyBorder="1" applyAlignment="1" applyProtection="1">
      <alignment horizontal="center" vertical="center"/>
    </xf>
    <xf numFmtId="3" fontId="17" fillId="3" borderId="58" xfId="0" applyNumberFormat="1" applyFont="1" applyFill="1" applyBorder="1" applyAlignment="1" applyProtection="1">
      <alignment horizontal="center" vertical="center"/>
    </xf>
    <xf numFmtId="0" fontId="17" fillId="3" borderId="59" xfId="0" applyFont="1" applyFill="1" applyBorder="1" applyAlignment="1" applyProtection="1">
      <alignment horizontal="left" vertical="center"/>
    </xf>
    <xf numFmtId="14" fontId="17" fillId="0" borderId="4" xfId="0" applyNumberFormat="1" applyFont="1" applyBorder="1" applyAlignment="1" applyProtection="1">
      <alignment horizontal="left" vertical="center"/>
    </xf>
    <xf numFmtId="3" fontId="17" fillId="0" borderId="1" xfId="0" applyNumberFormat="1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/>
    </xf>
    <xf numFmtId="14" fontId="18" fillId="5" borderId="1" xfId="0" applyNumberFormat="1" applyFont="1" applyFill="1" applyBorder="1" applyAlignment="1" applyProtection="1">
      <alignment horizontal="left" vertical="center"/>
    </xf>
    <xf numFmtId="3" fontId="17" fillId="0" borderId="3" xfId="0" applyNumberFormat="1" applyFont="1" applyBorder="1" applyAlignment="1" applyProtection="1">
      <alignment horizontal="center" vertical="center"/>
    </xf>
    <xf numFmtId="0" fontId="21" fillId="3" borderId="34" xfId="4" applyFont="1" applyFill="1" applyBorder="1" applyAlignment="1"/>
    <xf numFmtId="0" fontId="21" fillId="3" borderId="6" xfId="4" applyFont="1" applyFill="1" applyBorder="1" applyAlignment="1"/>
    <xf numFmtId="0" fontId="21" fillId="3" borderId="33" xfId="4" applyFont="1" applyFill="1" applyBorder="1" applyAlignment="1"/>
    <xf numFmtId="0" fontId="20" fillId="3" borderId="20" xfId="0" applyFont="1" applyFill="1" applyBorder="1"/>
    <xf numFmtId="10" fontId="20" fillId="3" borderId="0" xfId="0" applyNumberFormat="1" applyFont="1" applyFill="1" applyBorder="1"/>
    <xf numFmtId="14" fontId="20" fillId="3" borderId="0" xfId="3" applyNumberFormat="1" applyFont="1" applyFill="1" applyBorder="1" applyAlignment="1">
      <alignment horizontal="center"/>
    </xf>
    <xf numFmtId="4" fontId="27" fillId="3" borderId="27" xfId="3" applyNumberFormat="1" applyFont="1" applyFill="1" applyBorder="1"/>
    <xf numFmtId="4" fontId="20" fillId="0" borderId="0" xfId="3" applyNumberFormat="1" applyFont="1" applyBorder="1"/>
    <xf numFmtId="14" fontId="20" fillId="0" borderId="0" xfId="3" applyNumberFormat="1" applyFont="1" applyBorder="1" applyAlignment="1">
      <alignment horizontal="center"/>
    </xf>
    <xf numFmtId="0" fontId="27" fillId="3" borderId="60" xfId="0" applyFont="1" applyFill="1" applyBorder="1"/>
    <xf numFmtId="14" fontId="27" fillId="3" borderId="61" xfId="0" applyNumberFormat="1" applyFont="1" applyFill="1" applyBorder="1" applyAlignment="1"/>
    <xf numFmtId="4" fontId="27" fillId="3" borderId="61" xfId="3" applyNumberFormat="1" applyFont="1" applyFill="1" applyBorder="1"/>
    <xf numFmtId="14" fontId="23" fillId="0" borderId="61" xfId="3" applyNumberFormat="1" applyFont="1" applyFill="1" applyBorder="1" applyAlignment="1">
      <alignment horizontal="center"/>
    </xf>
    <xf numFmtId="0" fontId="20" fillId="3" borderId="61" xfId="0" applyFont="1" applyFill="1" applyBorder="1" applyAlignment="1">
      <alignment horizontal="center"/>
    </xf>
    <xf numFmtId="10" fontId="20" fillId="3" borderId="62" xfId="0" applyNumberFormat="1" applyFont="1" applyFill="1" applyBorder="1"/>
    <xf numFmtId="0" fontId="16" fillId="0" borderId="6" xfId="1" applyFont="1" applyBorder="1" applyAlignment="1"/>
    <xf numFmtId="0" fontId="19" fillId="0" borderId="7" xfId="2" applyFont="1" applyBorder="1" applyAlignment="1" applyProtection="1">
      <alignment horizontal="left"/>
    </xf>
    <xf numFmtId="167" fontId="15" fillId="0" borderId="7" xfId="3" applyNumberFormat="1" applyFont="1" applyFill="1" applyBorder="1" applyAlignment="1" applyProtection="1">
      <alignment horizontal="left"/>
    </xf>
    <xf numFmtId="167" fontId="15" fillId="0" borderId="3" xfId="3" applyNumberFormat="1" applyFont="1" applyFill="1" applyBorder="1" applyAlignment="1" applyProtection="1">
      <alignment horizontal="left"/>
    </xf>
    <xf numFmtId="167" fontId="15" fillId="2" borderId="3" xfId="3" applyNumberFormat="1" applyFont="1" applyFill="1" applyBorder="1" applyAlignment="1" applyProtection="1">
      <alignment horizontal="left"/>
    </xf>
    <xf numFmtId="3" fontId="28" fillId="3" borderId="1" xfId="0" applyNumberFormat="1" applyFont="1" applyFill="1" applyBorder="1" applyAlignment="1">
      <alignment horizontal="center" vertical="center"/>
    </xf>
    <xf numFmtId="3" fontId="28" fillId="5" borderId="1" xfId="0" applyNumberFormat="1" applyFont="1" applyFill="1" applyBorder="1" applyAlignment="1">
      <alignment horizontal="center" vertical="center"/>
    </xf>
    <xf numFmtId="3" fontId="29" fillId="3" borderId="1" xfId="0" applyNumberFormat="1" applyFont="1" applyFill="1" applyBorder="1" applyAlignment="1" applyProtection="1">
      <alignment horizontal="center" vertical="center"/>
    </xf>
    <xf numFmtId="14" fontId="17" fillId="3" borderId="1" xfId="0" applyNumberFormat="1" applyFont="1" applyFill="1" applyBorder="1" applyAlignment="1" applyProtection="1">
      <alignment horizontal="center" vertical="center"/>
    </xf>
    <xf numFmtId="0" fontId="23" fillId="0" borderId="68" xfId="0" applyFont="1" applyFill="1" applyBorder="1" applyAlignment="1">
      <alignment horizontal="left"/>
    </xf>
    <xf numFmtId="4" fontId="23" fillId="3" borderId="68" xfId="3" applyNumberFormat="1" applyFont="1" applyFill="1" applyBorder="1"/>
    <xf numFmtId="14" fontId="23" fillId="0" borderId="68" xfId="0" applyNumberFormat="1" applyFont="1" applyFill="1" applyBorder="1" applyAlignment="1">
      <alignment horizontal="center"/>
    </xf>
    <xf numFmtId="14" fontId="23" fillId="0" borderId="68" xfId="0" applyNumberFormat="1" applyFont="1" applyFill="1" applyBorder="1" applyAlignment="1">
      <alignment horizontal="center" vertical="center" wrapText="1"/>
    </xf>
    <xf numFmtId="0" fontId="20" fillId="0" borderId="68" xfId="0" applyFont="1" applyBorder="1"/>
    <xf numFmtId="4" fontId="20" fillId="3" borderId="9" xfId="3" applyNumberFormat="1" applyFont="1" applyFill="1" applyBorder="1" applyAlignment="1">
      <alignment horizontal="right"/>
    </xf>
    <xf numFmtId="0" fontId="30" fillId="0" borderId="17" xfId="0" applyFont="1" applyBorder="1"/>
    <xf numFmtId="4" fontId="20" fillId="0" borderId="68" xfId="3" applyNumberFormat="1" applyFont="1" applyBorder="1"/>
    <xf numFmtId="14" fontId="20" fillId="0" borderId="68" xfId="0" applyNumberFormat="1" applyFont="1" applyBorder="1" applyAlignment="1">
      <alignment horizontal="center"/>
    </xf>
    <xf numFmtId="0" fontId="20" fillId="0" borderId="71" xfId="0" applyFont="1" applyBorder="1"/>
    <xf numFmtId="0" fontId="0" fillId="0" borderId="72" xfId="0" applyBorder="1"/>
    <xf numFmtId="0" fontId="11" fillId="3" borderId="1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164" fontId="18" fillId="5" borderId="1" xfId="0" applyNumberFormat="1" applyFont="1" applyFill="1" applyBorder="1" applyAlignment="1" applyProtection="1">
      <alignment horizontal="right" vertical="center"/>
    </xf>
    <xf numFmtId="0" fontId="17" fillId="3" borderId="1" xfId="0" applyFont="1" applyFill="1" applyBorder="1" applyAlignment="1">
      <alignment horizontal="left" vertical="center"/>
    </xf>
    <xf numFmtId="14" fontId="17" fillId="3" borderId="1" xfId="0" applyNumberFormat="1" applyFont="1" applyFill="1" applyBorder="1" applyAlignment="1">
      <alignment horizontal="left" vertical="center"/>
    </xf>
    <xf numFmtId="14" fontId="23" fillId="3" borderId="14" xfId="0" applyNumberFormat="1" applyFont="1" applyFill="1" applyBorder="1" applyAlignment="1">
      <alignment horizontal="left"/>
    </xf>
    <xf numFmtId="0" fontId="12" fillId="3" borderId="1" xfId="0" applyFont="1" applyFill="1" applyBorder="1" applyAlignment="1" applyProtection="1">
      <alignment horizontal="left" vertical="center"/>
    </xf>
    <xf numFmtId="1" fontId="15" fillId="3" borderId="1" xfId="0" applyNumberFormat="1" applyFont="1" applyFill="1" applyBorder="1" applyAlignment="1">
      <alignment horizontal="center" vertical="center"/>
    </xf>
    <xf numFmtId="10" fontId="1" fillId="3" borderId="0" xfId="8" applyNumberFormat="1" applyFill="1" applyBorder="1" applyAlignment="1"/>
    <xf numFmtId="10" fontId="1" fillId="3" borderId="21" xfId="8" applyNumberFormat="1" applyFill="1" applyBorder="1" applyAlignment="1"/>
    <xf numFmtId="10" fontId="1" fillId="3" borderId="22" xfId="8" applyNumberFormat="1" applyFill="1" applyBorder="1" applyAlignment="1" applyProtection="1"/>
    <xf numFmtId="10" fontId="1" fillId="0" borderId="0" xfId="8" applyNumberFormat="1" applyBorder="1"/>
    <xf numFmtId="10" fontId="1" fillId="0" borderId="0" xfId="8" applyNumberFormat="1" applyBorder="1" applyAlignment="1">
      <alignment vertical="center"/>
    </xf>
    <xf numFmtId="10" fontId="1" fillId="0" borderId="23" xfId="8" applyNumberFormat="1" applyBorder="1" applyAlignment="1">
      <alignment vertical="center"/>
    </xf>
    <xf numFmtId="10" fontId="1" fillId="3" borderId="0" xfId="8" applyNumberFormat="1" applyFill="1" applyBorder="1"/>
    <xf numFmtId="10" fontId="1" fillId="3" borderId="61" xfId="8" applyNumberFormat="1" applyFill="1" applyBorder="1"/>
    <xf numFmtId="10" fontId="1" fillId="0" borderId="0" xfId="8" applyNumberFormat="1"/>
    <xf numFmtId="14" fontId="3" fillId="0" borderId="9" xfId="0" applyNumberFormat="1" applyFont="1" applyBorder="1" applyAlignment="1">
      <alignment horizontal="center"/>
    </xf>
    <xf numFmtId="14" fontId="3" fillId="0" borderId="17" xfId="0" applyNumberFormat="1" applyFont="1" applyBorder="1" applyAlignment="1">
      <alignment horizontal="center"/>
    </xf>
    <xf numFmtId="0" fontId="20" fillId="3" borderId="68" xfId="0" applyFont="1" applyFill="1" applyBorder="1"/>
    <xf numFmtId="4" fontId="20" fillId="3" borderId="68" xfId="3" applyNumberFormat="1" applyFont="1" applyFill="1" applyBorder="1" applyAlignment="1">
      <alignment horizontal="left"/>
    </xf>
    <xf numFmtId="14" fontId="20" fillId="3" borderId="68" xfId="3" applyNumberFormat="1" applyFont="1" applyFill="1" applyBorder="1" applyAlignment="1">
      <alignment horizontal="center"/>
    </xf>
    <xf numFmtId="14" fontId="20" fillId="3" borderId="68" xfId="0" applyNumberFormat="1" applyFont="1" applyFill="1" applyBorder="1"/>
    <xf numFmtId="0" fontId="11" fillId="5" borderId="1" xfId="0" applyFont="1" applyFill="1" applyBorder="1" applyAlignment="1">
      <alignment horizontal="left" vertical="center"/>
    </xf>
    <xf numFmtId="0" fontId="34" fillId="3" borderId="1" xfId="0" applyFont="1" applyFill="1" applyBorder="1" applyAlignment="1" applyProtection="1">
      <alignment horizontal="left" vertical="center"/>
    </xf>
    <xf numFmtId="0" fontId="29" fillId="3" borderId="1" xfId="0" applyFont="1" applyFill="1" applyBorder="1" applyAlignment="1" applyProtection="1">
      <alignment horizontal="left" vertical="center"/>
    </xf>
    <xf numFmtId="164" fontId="17" fillId="4" borderId="1" xfId="0" applyNumberFormat="1" applyFont="1" applyFill="1" applyBorder="1" applyAlignment="1">
      <alignment horizontal="center" vertical="center"/>
    </xf>
    <xf numFmtId="3" fontId="35" fillId="3" borderId="1" xfId="0" applyNumberFormat="1" applyFont="1" applyFill="1" applyBorder="1" applyAlignment="1" applyProtection="1">
      <alignment horizontal="center" vertical="center"/>
    </xf>
    <xf numFmtId="0" fontId="19" fillId="0" borderId="7" xfId="2" applyFont="1" applyBorder="1" applyAlignment="1" applyProtection="1">
      <alignment horizontal="left"/>
    </xf>
    <xf numFmtId="0" fontId="16" fillId="0" borderId="74" xfId="1" applyFont="1" applyBorder="1" applyAlignment="1">
      <alignment horizontal="left"/>
    </xf>
    <xf numFmtId="0" fontId="16" fillId="0" borderId="75" xfId="1" applyFont="1" applyBorder="1" applyAlignment="1">
      <alignment horizontal="left"/>
    </xf>
    <xf numFmtId="0" fontId="16" fillId="0" borderId="76" xfId="1" applyFont="1" applyBorder="1" applyAlignment="1">
      <alignment horizontal="left"/>
    </xf>
    <xf numFmtId="0" fontId="16" fillId="0" borderId="73" xfId="1" applyFont="1" applyBorder="1" applyAlignment="1">
      <alignment horizontal="left"/>
    </xf>
    <xf numFmtId="0" fontId="16" fillId="0" borderId="31" xfId="1" applyFont="1" applyBorder="1" applyAlignment="1">
      <alignment horizontal="left"/>
    </xf>
    <xf numFmtId="0" fontId="16" fillId="0" borderId="32" xfId="1" applyFont="1" applyBorder="1" applyAlignment="1">
      <alignment horizontal="left"/>
    </xf>
    <xf numFmtId="0" fontId="16" fillId="0" borderId="73" xfId="1" applyFont="1" applyBorder="1" applyAlignment="1">
      <alignment horizontal="left" vertical="center"/>
    </xf>
    <xf numFmtId="0" fontId="16" fillId="0" borderId="31" xfId="1" applyFont="1" applyBorder="1" applyAlignment="1">
      <alignment horizontal="left" vertical="center"/>
    </xf>
    <xf numFmtId="0" fontId="16" fillId="0" borderId="32" xfId="1" applyFont="1" applyBorder="1" applyAlignment="1">
      <alignment horizontal="left" vertical="center"/>
    </xf>
    <xf numFmtId="0" fontId="16" fillId="0" borderId="77" xfId="1" applyFont="1" applyBorder="1" applyAlignment="1">
      <alignment horizontal="left"/>
    </xf>
    <xf numFmtId="0" fontId="16" fillId="0" borderId="78" xfId="1" applyFont="1" applyBorder="1" applyAlignment="1">
      <alignment horizontal="left"/>
    </xf>
    <xf numFmtId="0" fontId="16" fillId="0" borderId="79" xfId="1" applyFont="1" applyBorder="1" applyAlignment="1">
      <alignment horizontal="left"/>
    </xf>
    <xf numFmtId="44" fontId="15" fillId="0" borderId="3" xfId="3" applyNumberFormat="1" applyFont="1" applyFill="1" applyBorder="1" applyAlignment="1" applyProtection="1">
      <alignment horizontal="left"/>
    </xf>
    <xf numFmtId="44" fontId="15" fillId="0" borderId="3" xfId="0" applyNumberFormat="1" applyFont="1" applyBorder="1"/>
    <xf numFmtId="0" fontId="20" fillId="0" borderId="17" xfId="0" applyFont="1" applyBorder="1"/>
    <xf numFmtId="14" fontId="39" fillId="0" borderId="9" xfId="0" applyNumberFormat="1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44" fontId="39" fillId="0" borderId="9" xfId="0" applyNumberFormat="1" applyFont="1" applyBorder="1" applyAlignment="1">
      <alignment horizontal="center"/>
    </xf>
    <xf numFmtId="14" fontId="37" fillId="0" borderId="9" xfId="0" applyNumberFormat="1" applyFont="1" applyBorder="1"/>
    <xf numFmtId="0" fontId="37" fillId="0" borderId="9" xfId="0" applyFont="1" applyBorder="1" applyAlignment="1">
      <alignment horizontal="center"/>
    </xf>
    <xf numFmtId="0" fontId="37" fillId="0" borderId="9" xfId="0" quotePrefix="1" applyFont="1" applyBorder="1" applyAlignment="1">
      <alignment horizontal="center"/>
    </xf>
    <xf numFmtId="44" fontId="37" fillId="0" borderId="9" xfId="0" applyNumberFormat="1" applyFont="1" applyBorder="1"/>
    <xf numFmtId="44" fontId="36" fillId="0" borderId="9" xfId="0" applyNumberFormat="1" applyFont="1" applyBorder="1"/>
    <xf numFmtId="44" fontId="37" fillId="0" borderId="9" xfId="0" quotePrefix="1" applyNumberFormat="1" applyFont="1" applyBorder="1" applyAlignment="1">
      <alignment horizontal="center"/>
    </xf>
    <xf numFmtId="44" fontId="38" fillId="0" borderId="9" xfId="0" applyNumberFormat="1" applyFont="1" applyBorder="1"/>
    <xf numFmtId="14" fontId="37" fillId="0" borderId="17" xfId="0" applyNumberFormat="1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44" fontId="37" fillId="0" borderId="17" xfId="0" applyNumberFormat="1" applyFont="1" applyBorder="1" applyAlignment="1">
      <alignment horizontal="center"/>
    </xf>
    <xf numFmtId="44" fontId="36" fillId="0" borderId="17" xfId="0" applyNumberFormat="1" applyFont="1" applyBorder="1" applyAlignment="1">
      <alignment horizontal="center"/>
    </xf>
    <xf numFmtId="44" fontId="39" fillId="0" borderId="11" xfId="0" applyNumberFormat="1" applyFont="1" applyBorder="1" applyAlignment="1">
      <alignment horizontal="center"/>
    </xf>
    <xf numFmtId="0" fontId="39" fillId="0" borderId="81" xfId="0" applyFont="1" applyBorder="1" applyAlignment="1">
      <alignment horizontal="center"/>
    </xf>
    <xf numFmtId="44" fontId="37" fillId="0" borderId="11" xfId="0" applyNumberFormat="1" applyFont="1" applyBorder="1"/>
    <xf numFmtId="44" fontId="37" fillId="0" borderId="81" xfId="0" applyNumberFormat="1" applyFont="1" applyBorder="1"/>
    <xf numFmtId="0" fontId="16" fillId="0" borderId="6" xfId="1" applyFont="1" applyBorder="1" applyAlignment="1"/>
    <xf numFmtId="0" fontId="16" fillId="0" borderId="29" xfId="1" applyFont="1" applyBorder="1" applyAlignment="1"/>
    <xf numFmtId="0" fontId="15" fillId="0" borderId="2" xfId="1" applyFont="1" applyBorder="1" applyAlignment="1">
      <alignment horizontal="left"/>
    </xf>
    <xf numFmtId="0" fontId="15" fillId="0" borderId="7" xfId="1" applyFont="1" applyBorder="1" applyAlignment="1">
      <alignment horizontal="left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8" fillId="0" borderId="63" xfId="1" applyFont="1" applyBorder="1" applyAlignment="1">
      <alignment horizontal="center"/>
    </xf>
    <xf numFmtId="0" fontId="16" fillId="0" borderId="34" xfId="1" applyFont="1" applyBorder="1" applyAlignment="1"/>
    <xf numFmtId="0" fontId="16" fillId="0" borderId="64" xfId="1" applyFont="1" applyBorder="1" applyAlignment="1"/>
    <xf numFmtId="0" fontId="16" fillId="0" borderId="65" xfId="1" applyFont="1" applyBorder="1" applyAlignment="1">
      <alignment horizontal="left"/>
    </xf>
    <xf numFmtId="0" fontId="16" fillId="0" borderId="24" xfId="1" applyFont="1" applyBorder="1" applyAlignment="1">
      <alignment horizontal="left"/>
    </xf>
    <xf numFmtId="0" fontId="15" fillId="0" borderId="2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9" fillId="0" borderId="2" xfId="2" applyFont="1" applyBorder="1" applyAlignment="1" applyProtection="1">
      <alignment horizontal="left"/>
    </xf>
    <xf numFmtId="0" fontId="19" fillId="0" borderId="7" xfId="2" applyFont="1" applyBorder="1" applyAlignment="1" applyProtection="1">
      <alignment horizontal="left"/>
    </xf>
    <xf numFmtId="0" fontId="16" fillId="0" borderId="35" xfId="1" applyFont="1" applyBorder="1" applyAlignment="1">
      <alignment horizontal="center"/>
    </xf>
    <xf numFmtId="0" fontId="16" fillId="0" borderId="36" xfId="1" applyFont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left" vertical="center" wrapText="1"/>
    </xf>
    <xf numFmtId="0" fontId="16" fillId="0" borderId="33" xfId="1" applyFont="1" applyBorder="1"/>
    <xf numFmtId="0" fontId="16" fillId="0" borderId="66" xfId="1" applyFont="1" applyBorder="1"/>
    <xf numFmtId="0" fontId="15" fillId="0" borderId="67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164" fontId="16" fillId="0" borderId="55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/>
    </xf>
    <xf numFmtId="0" fontId="37" fillId="0" borderId="9" xfId="0" applyFont="1" applyBorder="1" applyAlignment="1">
      <alignment horizontal="left"/>
    </xf>
    <xf numFmtId="44" fontId="37" fillId="0" borderId="68" xfId="0" applyNumberFormat="1" applyFont="1" applyBorder="1" applyAlignment="1">
      <alignment horizontal="center"/>
    </xf>
    <xf numFmtId="44" fontId="37" fillId="0" borderId="12" xfId="0" applyNumberFormat="1" applyFont="1" applyBorder="1" applyAlignment="1">
      <alignment horizontal="center"/>
    </xf>
    <xf numFmtId="44" fontId="37" fillId="0" borderId="17" xfId="0" applyNumberFormat="1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7" fillId="0" borderId="80" xfId="0" applyFont="1" applyBorder="1" applyAlignment="1">
      <alignment horizontal="center"/>
    </xf>
    <xf numFmtId="0" fontId="37" fillId="0" borderId="81" xfId="0" applyFont="1" applyBorder="1" applyAlignment="1">
      <alignment horizontal="center"/>
    </xf>
    <xf numFmtId="14" fontId="37" fillId="0" borderId="68" xfId="0" applyNumberFormat="1" applyFont="1" applyBorder="1" applyAlignment="1">
      <alignment horizontal="center"/>
    </xf>
    <xf numFmtId="14" fontId="37" fillId="0" borderId="12" xfId="0" applyNumberFormat="1" applyFont="1" applyBorder="1" applyAlignment="1">
      <alignment horizontal="center"/>
    </xf>
    <xf numFmtId="14" fontId="37" fillId="0" borderId="17" xfId="0" applyNumberFormat="1" applyFont="1" applyBorder="1" applyAlignment="1">
      <alignment horizontal="center"/>
    </xf>
    <xf numFmtId="0" fontId="37" fillId="0" borderId="68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44" fontId="36" fillId="0" borderId="68" xfId="0" applyNumberFormat="1" applyFont="1" applyBorder="1" applyAlignment="1">
      <alignment horizontal="center"/>
    </xf>
    <xf numFmtId="44" fontId="36" fillId="0" borderId="17" xfId="0" applyNumberFormat="1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36" fillId="0" borderId="8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6" fillId="0" borderId="11" xfId="0" applyFont="1" applyBorder="1" applyAlignment="1">
      <alignment horizontal="left"/>
    </xf>
    <xf numFmtId="0" fontId="38" fillId="0" borderId="80" xfId="0" applyFont="1" applyBorder="1" applyAlignment="1">
      <alignment horizontal="left"/>
    </xf>
    <xf numFmtId="0" fontId="38" fillId="0" borderId="81" xfId="0" applyFont="1" applyBorder="1" applyAlignment="1">
      <alignment horizontal="left"/>
    </xf>
    <xf numFmtId="0" fontId="27" fillId="0" borderId="3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4" fontId="27" fillId="0" borderId="50" xfId="0" applyNumberFormat="1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center" vertical="center"/>
    </xf>
    <xf numFmtId="14" fontId="27" fillId="0" borderId="46" xfId="0" applyNumberFormat="1" applyFont="1" applyFill="1" applyBorder="1" applyAlignment="1">
      <alignment horizontal="center" vertical="center" wrapText="1"/>
    </xf>
    <xf numFmtId="14" fontId="27" fillId="0" borderId="47" xfId="0" applyNumberFormat="1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10" fontId="1" fillId="0" borderId="38" xfId="8" applyNumberFormat="1" applyBorder="1" applyAlignment="1">
      <alignment horizontal="center" vertical="center" wrapText="1"/>
    </xf>
    <xf numFmtId="10" fontId="1" fillId="0" borderId="23" xfId="8" applyNumberFormat="1" applyBorder="1" applyAlignment="1">
      <alignment horizontal="center" vertical="center" wrapText="1"/>
    </xf>
    <xf numFmtId="10" fontId="27" fillId="0" borderId="38" xfId="0" applyNumberFormat="1" applyFont="1" applyBorder="1" applyAlignment="1">
      <alignment horizontal="center" vertical="center" wrapText="1"/>
    </xf>
    <xf numFmtId="10" fontId="27" fillId="0" borderId="23" xfId="0" applyNumberFormat="1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10" fontId="1" fillId="0" borderId="46" xfId="8" applyNumberFormat="1" applyBorder="1" applyAlignment="1">
      <alignment horizontal="center" vertical="center"/>
    </xf>
    <xf numFmtId="10" fontId="1" fillId="0" borderId="47" xfId="8" applyNumberFormat="1" applyBorder="1" applyAlignment="1">
      <alignment horizontal="center" vertical="center"/>
    </xf>
    <xf numFmtId="10" fontId="1" fillId="0" borderId="48" xfId="8" applyNumberFormat="1" applyBorder="1" applyAlignment="1">
      <alignment horizontal="center" vertical="center"/>
    </xf>
    <xf numFmtId="10" fontId="27" fillId="0" borderId="38" xfId="0" applyNumberFormat="1" applyFont="1" applyBorder="1" applyAlignment="1"/>
    <xf numFmtId="10" fontId="27" fillId="0" borderId="23" xfId="0" applyNumberFormat="1" applyFont="1" applyBorder="1" applyAlignment="1"/>
    <xf numFmtId="10" fontId="27" fillId="0" borderId="26" xfId="0" applyNumberFormat="1" applyFont="1" applyBorder="1" applyAlignment="1"/>
    <xf numFmtId="0" fontId="20" fillId="0" borderId="3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10" fontId="1" fillId="0" borderId="13" xfId="8" applyNumberFormat="1" applyBorder="1" applyAlignment="1">
      <alignment horizontal="center" vertical="center"/>
    </xf>
    <xf numFmtId="10" fontId="1" fillId="0" borderId="9" xfId="8" applyNumberFormat="1" applyBorder="1" applyAlignment="1">
      <alignment horizontal="center" vertical="center"/>
    </xf>
    <xf numFmtId="10" fontId="1" fillId="0" borderId="68" xfId="8" applyNumberFormat="1" applyBorder="1" applyAlignment="1">
      <alignment horizontal="center" vertical="center"/>
    </xf>
    <xf numFmtId="10" fontId="1" fillId="0" borderId="14" xfId="8" applyNumberFormat="1" applyBorder="1" applyAlignment="1">
      <alignment horizontal="center" vertical="center"/>
    </xf>
    <xf numFmtId="10" fontId="20" fillId="0" borderId="41" xfId="0" applyNumberFormat="1" applyFont="1" applyBorder="1" applyAlignment="1">
      <alignment horizontal="center" vertical="center"/>
    </xf>
    <xf numFmtId="10" fontId="20" fillId="0" borderId="10" xfId="0" applyNumberFormat="1" applyFont="1" applyBorder="1" applyAlignment="1">
      <alignment horizontal="center" vertical="center"/>
    </xf>
    <xf numFmtId="10" fontId="20" fillId="0" borderId="70" xfId="0" applyNumberFormat="1" applyFont="1" applyBorder="1" applyAlignment="1">
      <alignment horizontal="center" vertical="center"/>
    </xf>
    <xf numFmtId="10" fontId="20" fillId="0" borderId="42" xfId="0" applyNumberFormat="1" applyFont="1" applyBorder="1" applyAlignment="1">
      <alignment horizontal="center" vertical="center"/>
    </xf>
    <xf numFmtId="10" fontId="1" fillId="0" borderId="23" xfId="8" applyNumberFormat="1" applyBorder="1" applyAlignment="1">
      <alignment horizontal="center" vertical="center"/>
    </xf>
    <xf numFmtId="10" fontId="1" fillId="0" borderId="26" xfId="8" applyNumberFormat="1" applyBorder="1" applyAlignment="1">
      <alignment horizontal="center" vertical="center"/>
    </xf>
    <xf numFmtId="10" fontId="20" fillId="0" borderId="23" xfId="0" applyNumberFormat="1" applyFont="1" applyBorder="1" applyAlignment="1">
      <alignment horizontal="center" vertical="center"/>
    </xf>
    <xf numFmtId="10" fontId="20" fillId="0" borderId="2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10" fontId="20" fillId="0" borderId="7" xfId="0" applyNumberFormat="1" applyFont="1" applyBorder="1" applyAlignment="1">
      <alignment horizontal="center" vertical="center"/>
    </xf>
    <xf numFmtId="10" fontId="20" fillId="0" borderId="25" xfId="0" applyNumberFormat="1" applyFont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/>
    </xf>
    <xf numFmtId="0" fontId="26" fillId="3" borderId="21" xfId="4" applyFont="1" applyFill="1" applyBorder="1" applyAlignment="1">
      <alignment horizontal="center" vertical="center" wrapText="1"/>
    </xf>
    <xf numFmtId="0" fontId="26" fillId="3" borderId="0" xfId="4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10" fontId="1" fillId="0" borderId="38" xfId="8" applyNumberFormat="1" applyBorder="1" applyAlignment="1">
      <alignment horizontal="center" vertical="center"/>
    </xf>
    <xf numFmtId="10" fontId="20" fillId="0" borderId="38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149</xdr:row>
      <xdr:rowOff>104775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149</xdr:row>
      <xdr:rowOff>104775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149</xdr:row>
      <xdr:rowOff>104775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149</xdr:row>
      <xdr:rowOff>104775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149</xdr:row>
      <xdr:rowOff>104775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138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topLeftCell="A7" zoomScaleNormal="100" workbookViewId="0">
      <selection activeCell="E131" sqref="E131"/>
    </sheetView>
  </sheetViews>
  <sheetFormatPr defaultColWidth="8" defaultRowHeight="15" x14ac:dyDescent="0.2"/>
  <cols>
    <col min="1" max="1" width="18.42578125" style="119" customWidth="1"/>
    <col min="2" max="2" width="22.7109375" style="119" customWidth="1"/>
    <col min="3" max="3" width="59.5703125" style="119" customWidth="1"/>
    <col min="4" max="4" width="45.42578125" style="119" customWidth="1"/>
    <col min="5" max="5" width="26.85546875" style="122" customWidth="1"/>
    <col min="6" max="6" width="22.85546875" style="123" customWidth="1"/>
    <col min="7" max="7" width="17" style="124" customWidth="1"/>
    <col min="8" max="8" width="19.28515625" style="121" customWidth="1"/>
    <col min="9" max="9" width="11.42578125" style="119" customWidth="1"/>
    <col min="10" max="10" width="8" style="119"/>
    <col min="11" max="18" width="8" style="119" customWidth="1"/>
    <col min="19" max="16384" width="8" style="119"/>
  </cols>
  <sheetData>
    <row r="1" spans="1:8" ht="15.75" customHeight="1" x14ac:dyDescent="0.2">
      <c r="A1" s="277" t="s">
        <v>41</v>
      </c>
      <c r="B1" s="278"/>
      <c r="C1" s="278"/>
      <c r="D1" s="278"/>
      <c r="E1" s="278"/>
      <c r="F1" s="278"/>
      <c r="G1" s="278"/>
      <c r="H1" s="278"/>
    </row>
    <row r="2" spans="1:8" ht="15.75" customHeight="1" x14ac:dyDescent="0.2">
      <c r="A2" s="278"/>
      <c r="B2" s="278"/>
      <c r="C2" s="278"/>
      <c r="D2" s="278"/>
      <c r="E2" s="278"/>
      <c r="F2" s="278"/>
      <c r="G2" s="278"/>
      <c r="H2" s="278"/>
    </row>
    <row r="3" spans="1:8" ht="15.75" customHeight="1" x14ac:dyDescent="0.2">
      <c r="A3" s="278"/>
      <c r="B3" s="278"/>
      <c r="C3" s="278"/>
      <c r="D3" s="278"/>
      <c r="E3" s="278"/>
      <c r="F3" s="278"/>
      <c r="G3" s="278"/>
      <c r="H3" s="278"/>
    </row>
    <row r="4" spans="1:8" ht="15.75" customHeight="1" x14ac:dyDescent="0.2">
      <c r="A4" s="278"/>
      <c r="B4" s="278"/>
      <c r="C4" s="278"/>
      <c r="D4" s="278"/>
      <c r="E4" s="278"/>
      <c r="F4" s="278"/>
      <c r="G4" s="278"/>
      <c r="H4" s="278"/>
    </row>
    <row r="5" spans="1:8" ht="43.5" customHeight="1" x14ac:dyDescent="0.2">
      <c r="A5" s="278"/>
      <c r="B5" s="278"/>
      <c r="C5" s="278"/>
      <c r="D5" s="278"/>
      <c r="E5" s="278"/>
      <c r="F5" s="278"/>
      <c r="G5" s="278"/>
      <c r="H5" s="278"/>
    </row>
    <row r="6" spans="1:8" ht="15.75" thickBot="1" x14ac:dyDescent="0.25">
      <c r="A6" s="279"/>
      <c r="B6" s="279"/>
      <c r="C6" s="279"/>
      <c r="D6" s="279"/>
      <c r="E6" s="279"/>
      <c r="F6" s="279"/>
      <c r="G6" s="279"/>
      <c r="H6" s="279"/>
    </row>
    <row r="7" spans="1:8" ht="19.5" customHeight="1" thickBot="1" x14ac:dyDescent="0.25">
      <c r="A7" s="280" t="s">
        <v>16</v>
      </c>
      <c r="B7" s="280"/>
      <c r="C7" s="280"/>
      <c r="D7" s="280"/>
      <c r="E7" s="280"/>
      <c r="F7" s="280"/>
      <c r="G7" s="280"/>
      <c r="H7" s="280"/>
    </row>
    <row r="8" spans="1:8" ht="20.25" customHeight="1" x14ac:dyDescent="0.2">
      <c r="A8" s="281" t="s">
        <v>36</v>
      </c>
      <c r="B8" s="282"/>
      <c r="C8" s="282"/>
      <c r="D8" s="283"/>
      <c r="E8" s="283"/>
      <c r="F8" s="283"/>
      <c r="G8" s="283"/>
      <c r="H8" s="284"/>
    </row>
    <row r="9" spans="1:8" x14ac:dyDescent="0.2">
      <c r="A9" s="273" t="s">
        <v>37</v>
      </c>
      <c r="B9" s="274"/>
      <c r="C9" s="274"/>
      <c r="D9" s="285"/>
      <c r="E9" s="285"/>
      <c r="F9" s="285"/>
      <c r="G9" s="285"/>
      <c r="H9" s="286"/>
    </row>
    <row r="10" spans="1:8" x14ac:dyDescent="0.2">
      <c r="A10" s="273" t="s">
        <v>38</v>
      </c>
      <c r="B10" s="274"/>
      <c r="C10" s="274"/>
      <c r="D10" s="275"/>
      <c r="E10" s="275"/>
      <c r="F10" s="275"/>
      <c r="G10" s="275"/>
      <c r="H10" s="276"/>
    </row>
    <row r="11" spans="1:8" x14ac:dyDescent="0.2">
      <c r="A11" s="273" t="s">
        <v>39</v>
      </c>
      <c r="B11" s="274"/>
      <c r="C11" s="274"/>
      <c r="D11" s="275"/>
      <c r="E11" s="275"/>
      <c r="F11" s="275"/>
      <c r="G11" s="275"/>
      <c r="H11" s="276"/>
    </row>
    <row r="12" spans="1:8" x14ac:dyDescent="0.2">
      <c r="A12" s="273" t="s">
        <v>40</v>
      </c>
      <c r="B12" s="274"/>
      <c r="C12" s="274"/>
      <c r="D12" s="287"/>
      <c r="E12" s="287"/>
      <c r="F12" s="287"/>
      <c r="G12" s="287"/>
      <c r="H12" s="288"/>
    </row>
    <row r="13" spans="1:8" x14ac:dyDescent="0.2">
      <c r="A13" s="191"/>
      <c r="B13" s="128"/>
      <c r="C13" s="128"/>
      <c r="D13" s="129"/>
      <c r="E13" s="129"/>
      <c r="F13" s="129"/>
      <c r="G13" s="129"/>
      <c r="H13" s="192"/>
    </row>
    <row r="14" spans="1:8" ht="15.75" thickBot="1" x14ac:dyDescent="0.25">
      <c r="A14" s="191" t="s">
        <v>155</v>
      </c>
      <c r="B14" s="128"/>
      <c r="C14" s="128"/>
      <c r="D14" s="129"/>
      <c r="E14" s="129"/>
      <c r="F14" s="129"/>
      <c r="G14" s="129"/>
      <c r="H14" s="192"/>
    </row>
    <row r="15" spans="1:8" ht="18.75" customHeight="1" thickBot="1" x14ac:dyDescent="0.25">
      <c r="A15" s="289" t="s">
        <v>33</v>
      </c>
      <c r="B15" s="290"/>
      <c r="C15" s="290"/>
      <c r="D15" s="291"/>
      <c r="E15" s="129"/>
      <c r="F15" s="129"/>
      <c r="G15" s="129"/>
      <c r="H15" s="192"/>
    </row>
    <row r="16" spans="1:8" ht="20.25" customHeight="1" x14ac:dyDescent="0.2">
      <c r="A16" s="240" t="s">
        <v>13</v>
      </c>
      <c r="B16" s="241"/>
      <c r="C16" s="242"/>
      <c r="D16" s="130">
        <v>50421.39</v>
      </c>
      <c r="E16" s="129"/>
      <c r="F16" s="129"/>
      <c r="G16" s="129"/>
      <c r="H16" s="239"/>
    </row>
    <row r="17" spans="1:8" x14ac:dyDescent="0.2">
      <c r="A17" s="243" t="s">
        <v>0</v>
      </c>
      <c r="B17" s="244"/>
      <c r="C17" s="245"/>
      <c r="D17" s="131">
        <v>133391.66</v>
      </c>
      <c r="E17" s="132"/>
      <c r="F17" s="133"/>
      <c r="G17" s="133"/>
      <c r="H17" s="193"/>
    </row>
    <row r="18" spans="1:8" x14ac:dyDescent="0.2">
      <c r="A18" s="243" t="s">
        <v>14</v>
      </c>
      <c r="B18" s="244"/>
      <c r="C18" s="245"/>
      <c r="D18" s="134">
        <v>32514.76</v>
      </c>
      <c r="E18" s="135"/>
      <c r="F18" s="133"/>
      <c r="G18" s="133"/>
      <c r="H18" s="193"/>
    </row>
    <row r="19" spans="1:8" x14ac:dyDescent="0.2">
      <c r="A19" s="243" t="s">
        <v>1</v>
      </c>
      <c r="B19" s="244"/>
      <c r="C19" s="245"/>
      <c r="D19" s="131" t="s">
        <v>253</v>
      </c>
      <c r="E19" s="136"/>
      <c r="F19" s="133"/>
      <c r="G19" s="133"/>
      <c r="H19" s="193"/>
    </row>
    <row r="20" spans="1:8" x14ac:dyDescent="0.2">
      <c r="A20" s="243" t="s">
        <v>15</v>
      </c>
      <c r="B20" s="244"/>
      <c r="C20" s="245"/>
      <c r="D20" s="252">
        <v>7.19</v>
      </c>
      <c r="E20" s="136"/>
      <c r="F20" s="133"/>
      <c r="G20" s="133"/>
      <c r="H20" s="193"/>
    </row>
    <row r="21" spans="1:8" x14ac:dyDescent="0.2">
      <c r="A21" s="243" t="s">
        <v>2</v>
      </c>
      <c r="B21" s="244"/>
      <c r="C21" s="245"/>
      <c r="D21" s="134">
        <v>0</v>
      </c>
      <c r="E21" s="137"/>
      <c r="F21" s="133"/>
      <c r="G21" s="133"/>
      <c r="H21" s="193"/>
    </row>
    <row r="22" spans="1:8" x14ac:dyDescent="0.2">
      <c r="A22" s="246" t="s">
        <v>12</v>
      </c>
      <c r="B22" s="247"/>
      <c r="C22" s="248"/>
      <c r="D22" s="134">
        <v>216335</v>
      </c>
      <c r="E22" s="137"/>
      <c r="F22" s="133"/>
      <c r="G22" s="133"/>
      <c r="H22" s="193"/>
    </row>
    <row r="23" spans="1:8" ht="16.5" customHeight="1" x14ac:dyDescent="0.2">
      <c r="A23" s="246" t="s">
        <v>34</v>
      </c>
      <c r="B23" s="247"/>
      <c r="C23" s="248"/>
      <c r="D23" s="253">
        <v>176557.13</v>
      </c>
      <c r="E23" s="138" t="s">
        <v>254</v>
      </c>
      <c r="F23" s="139" t="s">
        <v>255</v>
      </c>
      <c r="G23" s="140"/>
      <c r="H23" s="194" t="s">
        <v>256</v>
      </c>
    </row>
    <row r="24" spans="1:8" ht="19.5" customHeight="1" thickBot="1" x14ac:dyDescent="0.25">
      <c r="A24" s="249" t="s">
        <v>35</v>
      </c>
      <c r="B24" s="250"/>
      <c r="C24" s="251"/>
      <c r="D24" s="141">
        <v>39777.870000000003</v>
      </c>
      <c r="E24" s="142">
        <v>39780.79</v>
      </c>
      <c r="F24" s="140" t="s">
        <v>257</v>
      </c>
      <c r="G24" s="140"/>
      <c r="H24" s="195">
        <v>2.92</v>
      </c>
    </row>
    <row r="25" spans="1:8" ht="15.75" thickBot="1" x14ac:dyDescent="0.25">
      <c r="A25" s="295"/>
      <c r="B25" s="296"/>
      <c r="C25" s="297"/>
      <c r="D25" s="297"/>
      <c r="E25" s="297"/>
      <c r="F25" s="297"/>
      <c r="G25" s="297"/>
      <c r="H25" s="298"/>
    </row>
    <row r="26" spans="1:8" ht="15.75" thickBot="1" x14ac:dyDescent="0.25">
      <c r="A26" s="120"/>
      <c r="B26" s="120"/>
      <c r="C26" s="120"/>
      <c r="D26" s="120"/>
      <c r="E26" s="137"/>
      <c r="F26" s="120"/>
      <c r="G26" s="120"/>
      <c r="H26" s="120"/>
    </row>
    <row r="27" spans="1:8" ht="15.75" thickBot="1" x14ac:dyDescent="0.25">
      <c r="A27" s="299" t="s">
        <v>3</v>
      </c>
      <c r="B27" s="300"/>
      <c r="C27" s="300"/>
      <c r="D27" s="301" t="s">
        <v>4</v>
      </c>
      <c r="E27" s="301"/>
      <c r="F27" s="301"/>
      <c r="G27" s="301"/>
      <c r="H27" s="302"/>
    </row>
    <row r="28" spans="1:8" ht="15" customHeight="1" x14ac:dyDescent="0.2">
      <c r="A28" s="303" t="s">
        <v>5</v>
      </c>
      <c r="B28" s="304"/>
      <c r="C28" s="304" t="s">
        <v>6</v>
      </c>
      <c r="D28" s="305" t="s">
        <v>7</v>
      </c>
      <c r="E28" s="306" t="s">
        <v>8</v>
      </c>
      <c r="F28" s="305" t="s">
        <v>31</v>
      </c>
      <c r="G28" s="308" t="s">
        <v>9</v>
      </c>
      <c r="H28" s="292" t="s">
        <v>10</v>
      </c>
    </row>
    <row r="29" spans="1:8" x14ac:dyDescent="0.2">
      <c r="A29" s="144" t="s">
        <v>17</v>
      </c>
      <c r="B29" s="143"/>
      <c r="C29" s="304"/>
      <c r="D29" s="304"/>
      <c r="E29" s="307"/>
      <c r="F29" s="304"/>
      <c r="G29" s="309"/>
      <c r="H29" s="293"/>
    </row>
    <row r="30" spans="1:8" x14ac:dyDescent="0.2">
      <c r="A30" s="145">
        <v>43726</v>
      </c>
      <c r="B30" s="146">
        <v>21099</v>
      </c>
      <c r="C30" s="147" t="s">
        <v>156</v>
      </c>
      <c r="D30" s="147" t="s">
        <v>157</v>
      </c>
      <c r="E30" s="148">
        <v>13898.14</v>
      </c>
      <c r="F30" s="149">
        <v>100101</v>
      </c>
      <c r="G30" s="150">
        <v>43739</v>
      </c>
      <c r="H30" s="151" t="s">
        <v>43</v>
      </c>
    </row>
    <row r="31" spans="1:8" x14ac:dyDescent="0.2">
      <c r="A31" s="145">
        <v>43738</v>
      </c>
      <c r="B31" s="146" t="s">
        <v>158</v>
      </c>
      <c r="C31" s="147" t="s">
        <v>159</v>
      </c>
      <c r="D31" s="147" t="s">
        <v>160</v>
      </c>
      <c r="E31" s="148">
        <v>630</v>
      </c>
      <c r="F31" s="149">
        <v>100102</v>
      </c>
      <c r="G31" s="150">
        <v>43739</v>
      </c>
      <c r="H31" s="152" t="s">
        <v>43</v>
      </c>
    </row>
    <row r="32" spans="1:8" x14ac:dyDescent="0.2">
      <c r="A32" s="145">
        <v>43732</v>
      </c>
      <c r="B32" s="146">
        <v>67771</v>
      </c>
      <c r="C32" s="147" t="s">
        <v>64</v>
      </c>
      <c r="D32" s="147" t="s">
        <v>151</v>
      </c>
      <c r="E32" s="148">
        <v>1599</v>
      </c>
      <c r="F32" s="149">
        <v>100103</v>
      </c>
      <c r="G32" s="150">
        <v>43739</v>
      </c>
      <c r="H32" s="152" t="s">
        <v>43</v>
      </c>
    </row>
    <row r="33" spans="1:8" x14ac:dyDescent="0.2">
      <c r="A33" s="145">
        <v>43725</v>
      </c>
      <c r="B33" s="146">
        <v>47959</v>
      </c>
      <c r="C33" s="147" t="s">
        <v>117</v>
      </c>
      <c r="D33" s="147" t="s">
        <v>161</v>
      </c>
      <c r="E33" s="148">
        <v>1663.56</v>
      </c>
      <c r="F33" s="149">
        <v>100104</v>
      </c>
      <c r="G33" s="150">
        <v>43739</v>
      </c>
      <c r="H33" s="152" t="s">
        <v>43</v>
      </c>
    </row>
    <row r="34" spans="1:8" x14ac:dyDescent="0.2">
      <c r="A34" s="145">
        <v>43725</v>
      </c>
      <c r="B34" s="146" t="s">
        <v>162</v>
      </c>
      <c r="C34" s="147" t="s">
        <v>163</v>
      </c>
      <c r="D34" s="147" t="s">
        <v>119</v>
      </c>
      <c r="E34" s="148">
        <v>755</v>
      </c>
      <c r="F34" s="149">
        <v>100201</v>
      </c>
      <c r="G34" s="150">
        <v>43740</v>
      </c>
      <c r="H34" s="152" t="s">
        <v>43</v>
      </c>
    </row>
    <row r="35" spans="1:8" x14ac:dyDescent="0.2">
      <c r="A35" s="145">
        <v>43725</v>
      </c>
      <c r="B35" s="146" t="s">
        <v>164</v>
      </c>
      <c r="C35" s="147" t="s">
        <v>165</v>
      </c>
      <c r="D35" s="147" t="s">
        <v>166</v>
      </c>
      <c r="E35" s="148">
        <v>1405.25</v>
      </c>
      <c r="F35" s="149">
        <v>100202</v>
      </c>
      <c r="G35" s="150">
        <v>43740</v>
      </c>
      <c r="H35" s="152" t="s">
        <v>43</v>
      </c>
    </row>
    <row r="36" spans="1:8" x14ac:dyDescent="0.2">
      <c r="A36" s="145">
        <v>43740</v>
      </c>
      <c r="B36" s="146">
        <v>13113</v>
      </c>
      <c r="C36" s="147" t="s">
        <v>167</v>
      </c>
      <c r="D36" s="147" t="s">
        <v>168</v>
      </c>
      <c r="E36" s="148">
        <v>12.4</v>
      </c>
      <c r="F36" s="196">
        <v>872750700054424</v>
      </c>
      <c r="G36" s="150">
        <v>43740</v>
      </c>
      <c r="H36" s="152" t="s">
        <v>45</v>
      </c>
    </row>
    <row r="37" spans="1:8" x14ac:dyDescent="0.2">
      <c r="A37" s="145">
        <v>43728</v>
      </c>
      <c r="B37" s="146">
        <v>207442</v>
      </c>
      <c r="C37" s="147" t="s">
        <v>169</v>
      </c>
      <c r="D37" s="147" t="s">
        <v>145</v>
      </c>
      <c r="E37" s="148">
        <v>1048.5</v>
      </c>
      <c r="F37" s="149">
        <v>100301</v>
      </c>
      <c r="G37" s="150">
        <v>43741</v>
      </c>
      <c r="H37" s="152" t="s">
        <v>43</v>
      </c>
    </row>
    <row r="38" spans="1:8" x14ac:dyDescent="0.2">
      <c r="A38" s="145">
        <v>43709</v>
      </c>
      <c r="B38" s="146">
        <v>0</v>
      </c>
      <c r="C38" s="147" t="s">
        <v>121</v>
      </c>
      <c r="D38" s="147" t="s">
        <v>120</v>
      </c>
      <c r="E38" s="148">
        <v>1253.8</v>
      </c>
      <c r="F38" s="196">
        <v>551819000043032</v>
      </c>
      <c r="G38" s="150">
        <v>43742</v>
      </c>
      <c r="H38" s="152" t="s">
        <v>47</v>
      </c>
    </row>
    <row r="39" spans="1:8" x14ac:dyDescent="0.2">
      <c r="A39" s="145">
        <v>43709</v>
      </c>
      <c r="B39" s="146">
        <v>0</v>
      </c>
      <c r="C39" s="147" t="s">
        <v>49</v>
      </c>
      <c r="D39" s="147" t="s">
        <v>120</v>
      </c>
      <c r="E39" s="148">
        <v>259.2</v>
      </c>
      <c r="F39" s="196">
        <v>551819000049120</v>
      </c>
      <c r="G39" s="150">
        <v>43742</v>
      </c>
      <c r="H39" s="152" t="s">
        <v>47</v>
      </c>
    </row>
    <row r="40" spans="1:8" x14ac:dyDescent="0.2">
      <c r="A40" s="145">
        <v>43709</v>
      </c>
      <c r="B40" s="146">
        <v>0</v>
      </c>
      <c r="C40" s="214" t="s">
        <v>51</v>
      </c>
      <c r="D40" s="147" t="s">
        <v>120</v>
      </c>
      <c r="E40" s="148">
        <v>1252.8</v>
      </c>
      <c r="F40" s="196">
        <v>551819000050233</v>
      </c>
      <c r="G40" s="150">
        <v>43742</v>
      </c>
      <c r="H40" s="152" t="s">
        <v>47</v>
      </c>
    </row>
    <row r="41" spans="1:8" x14ac:dyDescent="0.2">
      <c r="A41" s="145">
        <v>43709</v>
      </c>
      <c r="B41" s="146">
        <v>0</v>
      </c>
      <c r="C41" s="214" t="s">
        <v>76</v>
      </c>
      <c r="D41" s="147" t="s">
        <v>120</v>
      </c>
      <c r="E41" s="148">
        <v>1277.8</v>
      </c>
      <c r="F41" s="196">
        <v>551819000051695</v>
      </c>
      <c r="G41" s="150">
        <v>43742</v>
      </c>
      <c r="H41" s="152" t="s">
        <v>47</v>
      </c>
    </row>
    <row r="42" spans="1:8" x14ac:dyDescent="0.2">
      <c r="A42" s="145">
        <v>43709</v>
      </c>
      <c r="B42" s="146">
        <v>0</v>
      </c>
      <c r="C42" s="147" t="s">
        <v>77</v>
      </c>
      <c r="D42" s="147" t="s">
        <v>120</v>
      </c>
      <c r="E42" s="148">
        <v>1523.8</v>
      </c>
      <c r="F42" s="196">
        <v>551819000051855</v>
      </c>
      <c r="G42" s="150">
        <v>43742</v>
      </c>
      <c r="H42" s="152" t="s">
        <v>47</v>
      </c>
    </row>
    <row r="43" spans="1:8" x14ac:dyDescent="0.2">
      <c r="A43" s="145">
        <v>43709</v>
      </c>
      <c r="B43" s="146">
        <v>0</v>
      </c>
      <c r="C43" s="147" t="s">
        <v>100</v>
      </c>
      <c r="D43" s="147" t="s">
        <v>120</v>
      </c>
      <c r="E43" s="148">
        <v>1522.8</v>
      </c>
      <c r="F43" s="196">
        <v>551819000053873</v>
      </c>
      <c r="G43" s="150">
        <v>43742</v>
      </c>
      <c r="H43" s="152" t="s">
        <v>47</v>
      </c>
    </row>
    <row r="44" spans="1:8" x14ac:dyDescent="0.2">
      <c r="A44" s="145">
        <v>43709</v>
      </c>
      <c r="B44" s="146">
        <v>0</v>
      </c>
      <c r="C44" s="147" t="s">
        <v>53</v>
      </c>
      <c r="D44" s="147" t="s">
        <v>120</v>
      </c>
      <c r="E44" s="148">
        <v>2905</v>
      </c>
      <c r="F44" s="196">
        <v>552062000034391</v>
      </c>
      <c r="G44" s="150">
        <v>43742</v>
      </c>
      <c r="H44" s="152" t="s">
        <v>47</v>
      </c>
    </row>
    <row r="45" spans="1:8" x14ac:dyDescent="0.2">
      <c r="A45" s="145">
        <v>43709</v>
      </c>
      <c r="B45" s="146">
        <v>0</v>
      </c>
      <c r="C45" s="147" t="s">
        <v>54</v>
      </c>
      <c r="D45" s="147" t="s">
        <v>120</v>
      </c>
      <c r="E45" s="148">
        <v>1252.8</v>
      </c>
      <c r="F45" s="196">
        <v>553386000018197</v>
      </c>
      <c r="G45" s="150">
        <v>43742</v>
      </c>
      <c r="H45" s="152" t="s">
        <v>47</v>
      </c>
    </row>
    <row r="46" spans="1:8" x14ac:dyDescent="0.2">
      <c r="A46" s="145">
        <v>43709</v>
      </c>
      <c r="B46" s="146">
        <v>0</v>
      </c>
      <c r="C46" s="147" t="s">
        <v>122</v>
      </c>
      <c r="D46" s="147" t="s">
        <v>123</v>
      </c>
      <c r="E46" s="148">
        <v>981.75</v>
      </c>
      <c r="F46" s="196">
        <v>553558000015848</v>
      </c>
      <c r="G46" s="150">
        <v>43742</v>
      </c>
      <c r="H46" s="152" t="s">
        <v>47</v>
      </c>
    </row>
    <row r="47" spans="1:8" x14ac:dyDescent="0.2">
      <c r="A47" s="145">
        <v>43709</v>
      </c>
      <c r="B47" s="146">
        <v>0</v>
      </c>
      <c r="C47" s="147" t="s">
        <v>78</v>
      </c>
      <c r="D47" s="147" t="s">
        <v>120</v>
      </c>
      <c r="E47" s="148">
        <v>2441</v>
      </c>
      <c r="F47" s="196">
        <v>553558000017763</v>
      </c>
      <c r="G47" s="150">
        <v>43742</v>
      </c>
      <c r="H47" s="152" t="s">
        <v>47</v>
      </c>
    </row>
    <row r="48" spans="1:8" x14ac:dyDescent="0.2">
      <c r="A48" s="145">
        <v>43709</v>
      </c>
      <c r="B48" s="146">
        <v>0</v>
      </c>
      <c r="C48" s="147" t="s">
        <v>124</v>
      </c>
      <c r="D48" s="147" t="s">
        <v>120</v>
      </c>
      <c r="E48" s="148">
        <v>1199.8</v>
      </c>
      <c r="F48" s="196">
        <v>553558000025137</v>
      </c>
      <c r="G48" s="150">
        <v>43742</v>
      </c>
      <c r="H48" s="152" t="s">
        <v>47</v>
      </c>
    </row>
    <row r="49" spans="1:8" x14ac:dyDescent="0.2">
      <c r="A49" s="145">
        <v>43709</v>
      </c>
      <c r="B49" s="146">
        <v>0</v>
      </c>
      <c r="C49" s="147" t="s">
        <v>125</v>
      </c>
      <c r="D49" s="147" t="s">
        <v>120</v>
      </c>
      <c r="E49" s="148">
        <v>1253.8</v>
      </c>
      <c r="F49" s="196">
        <v>553558000025318</v>
      </c>
      <c r="G49" s="150">
        <v>43742</v>
      </c>
      <c r="H49" s="152" t="s">
        <v>47</v>
      </c>
    </row>
    <row r="50" spans="1:8" x14ac:dyDescent="0.2">
      <c r="A50" s="145">
        <v>43709</v>
      </c>
      <c r="B50" s="146">
        <v>0</v>
      </c>
      <c r="C50" s="147" t="s">
        <v>58</v>
      </c>
      <c r="D50" s="147" t="s">
        <v>120</v>
      </c>
      <c r="E50" s="148">
        <v>1344.8</v>
      </c>
      <c r="F50" s="196">
        <v>553558000025545</v>
      </c>
      <c r="G50" s="150">
        <v>43742</v>
      </c>
      <c r="H50" s="152" t="s">
        <v>47</v>
      </c>
    </row>
    <row r="51" spans="1:8" x14ac:dyDescent="0.2">
      <c r="A51" s="145">
        <v>43709</v>
      </c>
      <c r="B51" s="146">
        <v>0</v>
      </c>
      <c r="C51" s="147" t="s">
        <v>79</v>
      </c>
      <c r="D51" s="147" t="s">
        <v>120</v>
      </c>
      <c r="E51" s="148">
        <v>1351.8</v>
      </c>
      <c r="F51" s="196">
        <v>553558000025675</v>
      </c>
      <c r="G51" s="150">
        <v>43742</v>
      </c>
      <c r="H51" s="152" t="s">
        <v>47</v>
      </c>
    </row>
    <row r="52" spans="1:8" x14ac:dyDescent="0.2">
      <c r="A52" s="145">
        <v>43709</v>
      </c>
      <c r="B52" s="146">
        <v>0</v>
      </c>
      <c r="C52" s="147" t="s">
        <v>126</v>
      </c>
      <c r="D52" s="147" t="s">
        <v>120</v>
      </c>
      <c r="E52" s="148">
        <v>1659.8</v>
      </c>
      <c r="F52" s="196">
        <v>553558000025738</v>
      </c>
      <c r="G52" s="150">
        <v>43742</v>
      </c>
      <c r="H52" s="152" t="s">
        <v>47</v>
      </c>
    </row>
    <row r="53" spans="1:8" x14ac:dyDescent="0.2">
      <c r="A53" s="145">
        <v>43709</v>
      </c>
      <c r="B53" s="146">
        <v>0</v>
      </c>
      <c r="C53" s="153" t="s">
        <v>60</v>
      </c>
      <c r="D53" s="154" t="s">
        <v>120</v>
      </c>
      <c r="E53" s="155">
        <v>1285.8</v>
      </c>
      <c r="F53" s="197">
        <v>557039000010124</v>
      </c>
      <c r="G53" s="150">
        <v>43742</v>
      </c>
      <c r="H53" s="156" t="s">
        <v>47</v>
      </c>
    </row>
    <row r="54" spans="1:8" x14ac:dyDescent="0.2">
      <c r="A54" s="145">
        <v>43709</v>
      </c>
      <c r="B54" s="146">
        <v>0</v>
      </c>
      <c r="C54" s="147" t="s">
        <v>127</v>
      </c>
      <c r="D54" s="147" t="s">
        <v>120</v>
      </c>
      <c r="E54" s="148">
        <v>1253.8</v>
      </c>
      <c r="F54" s="196">
        <v>557039000010461</v>
      </c>
      <c r="G54" s="150">
        <v>43742</v>
      </c>
      <c r="H54" s="152" t="s">
        <v>47</v>
      </c>
    </row>
    <row r="55" spans="1:8" x14ac:dyDescent="0.2">
      <c r="A55" s="145">
        <v>43714</v>
      </c>
      <c r="B55" s="146">
        <v>208413</v>
      </c>
      <c r="C55" s="147" t="s">
        <v>67</v>
      </c>
      <c r="D55" s="147" t="s">
        <v>170</v>
      </c>
      <c r="E55" s="148">
        <v>1208.82</v>
      </c>
      <c r="F55" s="149">
        <v>100401</v>
      </c>
      <c r="G55" s="150">
        <v>43742</v>
      </c>
      <c r="H55" s="152" t="s">
        <v>43</v>
      </c>
    </row>
    <row r="56" spans="1:8" x14ac:dyDescent="0.2">
      <c r="A56" s="145">
        <v>43714</v>
      </c>
      <c r="B56" s="146">
        <v>208414</v>
      </c>
      <c r="C56" s="147" t="s">
        <v>67</v>
      </c>
      <c r="D56" s="147" t="s">
        <v>115</v>
      </c>
      <c r="E56" s="148">
        <v>463.31</v>
      </c>
      <c r="F56" s="149">
        <v>100402</v>
      </c>
      <c r="G56" s="150">
        <v>43742</v>
      </c>
      <c r="H56" s="152" t="s">
        <v>43</v>
      </c>
    </row>
    <row r="57" spans="1:8" x14ac:dyDescent="0.2">
      <c r="A57" s="145">
        <v>43733</v>
      </c>
      <c r="B57" s="146" t="s">
        <v>171</v>
      </c>
      <c r="C57" s="147" t="s">
        <v>80</v>
      </c>
      <c r="D57" s="147" t="s">
        <v>46</v>
      </c>
      <c r="E57" s="148">
        <v>4287.5</v>
      </c>
      <c r="F57" s="196">
        <v>58300000126863</v>
      </c>
      <c r="G57" s="150">
        <v>43742</v>
      </c>
      <c r="H57" s="152" t="s">
        <v>47</v>
      </c>
    </row>
    <row r="58" spans="1:8" x14ac:dyDescent="0.2">
      <c r="A58" s="145">
        <v>43745</v>
      </c>
      <c r="B58" s="146">
        <v>66</v>
      </c>
      <c r="C58" s="147" t="s">
        <v>172</v>
      </c>
      <c r="D58" s="147" t="s">
        <v>130</v>
      </c>
      <c r="E58" s="237">
        <v>357.2</v>
      </c>
      <c r="F58" s="196">
        <v>551267510015050</v>
      </c>
      <c r="G58" s="150">
        <v>43745</v>
      </c>
      <c r="H58" s="152" t="s">
        <v>47</v>
      </c>
    </row>
    <row r="59" spans="1:8" x14ac:dyDescent="0.2">
      <c r="A59" s="145">
        <v>43745</v>
      </c>
      <c r="B59" s="146">
        <v>0</v>
      </c>
      <c r="C59" s="147" t="s">
        <v>48</v>
      </c>
      <c r="D59" s="147" t="s">
        <v>173</v>
      </c>
      <c r="E59" s="148">
        <v>5446.5</v>
      </c>
      <c r="F59" s="196">
        <v>551819000043100</v>
      </c>
      <c r="G59" s="150">
        <v>43745</v>
      </c>
      <c r="H59" s="152" t="s">
        <v>47</v>
      </c>
    </row>
    <row r="60" spans="1:8" x14ac:dyDescent="0.2">
      <c r="A60" s="145">
        <v>43709</v>
      </c>
      <c r="B60" s="146">
        <v>67</v>
      </c>
      <c r="C60" s="147" t="s">
        <v>50</v>
      </c>
      <c r="D60" s="147" t="s">
        <v>130</v>
      </c>
      <c r="E60" s="148">
        <v>186</v>
      </c>
      <c r="F60" s="196">
        <v>551819000050062</v>
      </c>
      <c r="G60" s="150">
        <v>43745</v>
      </c>
      <c r="H60" s="152" t="s">
        <v>47</v>
      </c>
    </row>
    <row r="61" spans="1:8" x14ac:dyDescent="0.2">
      <c r="A61" s="145">
        <v>43709</v>
      </c>
      <c r="B61" s="146">
        <v>65</v>
      </c>
      <c r="C61" s="147" t="s">
        <v>52</v>
      </c>
      <c r="D61" s="147" t="s">
        <v>130</v>
      </c>
      <c r="E61" s="148">
        <v>300</v>
      </c>
      <c r="F61" s="196">
        <v>551819510049991</v>
      </c>
      <c r="G61" s="150">
        <v>43745</v>
      </c>
      <c r="H61" s="152" t="s">
        <v>47</v>
      </c>
    </row>
    <row r="62" spans="1:8" x14ac:dyDescent="0.2">
      <c r="A62" s="145">
        <v>43709</v>
      </c>
      <c r="B62" s="146">
        <v>68</v>
      </c>
      <c r="C62" s="147" t="s">
        <v>131</v>
      </c>
      <c r="D62" s="147" t="s">
        <v>130</v>
      </c>
      <c r="E62" s="148">
        <v>300</v>
      </c>
      <c r="F62" s="196">
        <v>551819510050075</v>
      </c>
      <c r="G62" s="150">
        <v>43745</v>
      </c>
      <c r="H62" s="152" t="s">
        <v>47</v>
      </c>
    </row>
    <row r="63" spans="1:8" x14ac:dyDescent="0.2">
      <c r="A63" s="145">
        <v>43709</v>
      </c>
      <c r="B63" s="146">
        <v>69</v>
      </c>
      <c r="C63" s="214" t="s">
        <v>132</v>
      </c>
      <c r="D63" s="147" t="s">
        <v>130</v>
      </c>
      <c r="E63" s="148">
        <v>300</v>
      </c>
      <c r="F63" s="196">
        <v>551819510050084</v>
      </c>
      <c r="G63" s="150">
        <v>43745</v>
      </c>
      <c r="H63" s="152" t="s">
        <v>47</v>
      </c>
    </row>
    <row r="64" spans="1:8" x14ac:dyDescent="0.2">
      <c r="A64" s="145">
        <v>43709</v>
      </c>
      <c r="B64" s="218">
        <v>63</v>
      </c>
      <c r="C64" s="215" t="s">
        <v>174</v>
      </c>
      <c r="D64" s="234" t="s">
        <v>175</v>
      </c>
      <c r="E64" s="155">
        <v>300</v>
      </c>
      <c r="F64" s="197">
        <v>553558000017353</v>
      </c>
      <c r="G64" s="157">
        <v>43745</v>
      </c>
      <c r="H64" s="156" t="s">
        <v>47</v>
      </c>
    </row>
    <row r="65" spans="1:8" x14ac:dyDescent="0.2">
      <c r="A65" s="145">
        <v>43709</v>
      </c>
      <c r="B65" s="146">
        <v>64</v>
      </c>
      <c r="C65" s="214" t="s">
        <v>59</v>
      </c>
      <c r="D65" s="211" t="s">
        <v>130</v>
      </c>
      <c r="E65" s="148">
        <v>300</v>
      </c>
      <c r="F65" s="196">
        <v>553558510025862</v>
      </c>
      <c r="G65" s="150">
        <v>43745</v>
      </c>
      <c r="H65" s="152" t="s">
        <v>47</v>
      </c>
    </row>
    <row r="66" spans="1:8" x14ac:dyDescent="0.2">
      <c r="A66" s="145">
        <v>43720</v>
      </c>
      <c r="B66" s="146" t="s">
        <v>176</v>
      </c>
      <c r="C66" s="147" t="s">
        <v>177</v>
      </c>
      <c r="D66" s="147" t="s">
        <v>178</v>
      </c>
      <c r="E66" s="148">
        <v>2313</v>
      </c>
      <c r="F66" s="149">
        <v>100701</v>
      </c>
      <c r="G66" s="150">
        <v>43745</v>
      </c>
      <c r="H66" s="152" t="s">
        <v>43</v>
      </c>
    </row>
    <row r="67" spans="1:8" x14ac:dyDescent="0.2">
      <c r="A67" s="158">
        <v>43731</v>
      </c>
      <c r="B67" s="159">
        <v>48232</v>
      </c>
      <c r="C67" s="160" t="s">
        <v>117</v>
      </c>
      <c r="D67" s="160" t="s">
        <v>179</v>
      </c>
      <c r="E67" s="161">
        <v>2486.6799999999998</v>
      </c>
      <c r="F67" s="159">
        <v>100702</v>
      </c>
      <c r="G67" s="199">
        <v>43745</v>
      </c>
      <c r="H67" s="163" t="s">
        <v>43</v>
      </c>
    </row>
    <row r="68" spans="1:8" x14ac:dyDescent="0.2">
      <c r="A68" s="158">
        <v>43731</v>
      </c>
      <c r="B68" s="159">
        <v>54515</v>
      </c>
      <c r="C68" s="160" t="s">
        <v>180</v>
      </c>
      <c r="D68" s="160" t="s">
        <v>145</v>
      </c>
      <c r="E68" s="161">
        <v>1870</v>
      </c>
      <c r="F68" s="159">
        <v>100703</v>
      </c>
      <c r="G68" s="199">
        <v>43745</v>
      </c>
      <c r="H68" s="163" t="s">
        <v>43</v>
      </c>
    </row>
    <row r="69" spans="1:8" x14ac:dyDescent="0.2">
      <c r="A69" s="158">
        <v>43709</v>
      </c>
      <c r="B69" s="238">
        <v>2.69964885421371E+16</v>
      </c>
      <c r="C69" s="160" t="s">
        <v>251</v>
      </c>
      <c r="D69" s="160" t="s">
        <v>252</v>
      </c>
      <c r="E69" s="161">
        <v>2704.11</v>
      </c>
      <c r="F69" s="159">
        <v>100704</v>
      </c>
      <c r="G69" s="199">
        <v>43745</v>
      </c>
      <c r="H69" s="163" t="s">
        <v>43</v>
      </c>
    </row>
    <row r="70" spans="1:8" x14ac:dyDescent="0.2">
      <c r="A70" s="158">
        <v>43709</v>
      </c>
      <c r="B70" s="159" t="s">
        <v>181</v>
      </c>
      <c r="C70" s="160" t="s">
        <v>182</v>
      </c>
      <c r="D70" s="217" t="s">
        <v>183</v>
      </c>
      <c r="E70" s="161">
        <v>109.34</v>
      </c>
      <c r="F70" s="159">
        <v>100705</v>
      </c>
      <c r="G70" s="199">
        <v>43745</v>
      </c>
      <c r="H70" s="163" t="s">
        <v>42</v>
      </c>
    </row>
    <row r="71" spans="1:8" x14ac:dyDescent="0.2">
      <c r="A71" s="158">
        <v>43738</v>
      </c>
      <c r="B71" s="159">
        <v>0</v>
      </c>
      <c r="C71" s="160" t="s">
        <v>122</v>
      </c>
      <c r="D71" s="160" t="s">
        <v>123</v>
      </c>
      <c r="E71" s="161">
        <v>201.9</v>
      </c>
      <c r="F71" s="159">
        <v>100706</v>
      </c>
      <c r="G71" s="199">
        <v>43745</v>
      </c>
      <c r="H71" s="163" t="s">
        <v>42</v>
      </c>
    </row>
    <row r="72" spans="1:8" x14ac:dyDescent="0.2">
      <c r="A72" s="158">
        <v>43709</v>
      </c>
      <c r="B72" s="159">
        <v>150</v>
      </c>
      <c r="C72" s="160" t="s">
        <v>128</v>
      </c>
      <c r="D72" s="160" t="s">
        <v>129</v>
      </c>
      <c r="E72" s="161">
        <v>2530.14</v>
      </c>
      <c r="F72" s="159">
        <v>100707</v>
      </c>
      <c r="G72" s="199">
        <v>43745</v>
      </c>
      <c r="H72" s="163" t="s">
        <v>42</v>
      </c>
    </row>
    <row r="73" spans="1:8" x14ac:dyDescent="0.2">
      <c r="A73" s="158">
        <v>43709</v>
      </c>
      <c r="B73" s="2">
        <v>4963472251</v>
      </c>
      <c r="C73" s="160" t="s">
        <v>182</v>
      </c>
      <c r="D73" s="160" t="s">
        <v>184</v>
      </c>
      <c r="E73" s="161">
        <v>215.37</v>
      </c>
      <c r="F73" s="159">
        <v>20252</v>
      </c>
      <c r="G73" s="199">
        <v>43745</v>
      </c>
      <c r="H73" s="163" t="s">
        <v>42</v>
      </c>
    </row>
    <row r="74" spans="1:8" x14ac:dyDescent="0.2">
      <c r="A74" s="158">
        <v>43731</v>
      </c>
      <c r="B74" s="159" t="s">
        <v>185</v>
      </c>
      <c r="C74" s="160" t="s">
        <v>165</v>
      </c>
      <c r="D74" s="160" t="s">
        <v>186</v>
      </c>
      <c r="E74" s="161">
        <v>1397.55</v>
      </c>
      <c r="F74" s="159">
        <v>100801</v>
      </c>
      <c r="G74" s="199">
        <v>43746</v>
      </c>
      <c r="H74" s="163" t="s">
        <v>43</v>
      </c>
    </row>
    <row r="75" spans="1:8" x14ac:dyDescent="0.2">
      <c r="A75" s="158">
        <v>43709</v>
      </c>
      <c r="B75" s="2">
        <v>0</v>
      </c>
      <c r="C75" s="160" t="s">
        <v>122</v>
      </c>
      <c r="D75" s="160" t="s">
        <v>123</v>
      </c>
      <c r="E75" s="161">
        <v>105.66</v>
      </c>
      <c r="F75" s="159">
        <v>100901</v>
      </c>
      <c r="G75" s="199">
        <v>43747</v>
      </c>
      <c r="H75" s="163" t="s">
        <v>42</v>
      </c>
    </row>
    <row r="76" spans="1:8" x14ac:dyDescent="0.2">
      <c r="A76" s="158">
        <v>43709</v>
      </c>
      <c r="B76" s="159">
        <v>0</v>
      </c>
      <c r="C76" s="160" t="s">
        <v>122</v>
      </c>
      <c r="D76" s="160" t="s">
        <v>123</v>
      </c>
      <c r="E76" s="164">
        <v>76.569999999999993</v>
      </c>
      <c r="F76" s="159">
        <v>41984</v>
      </c>
      <c r="G76" s="199">
        <v>43747</v>
      </c>
      <c r="H76" s="163" t="s">
        <v>62</v>
      </c>
    </row>
    <row r="77" spans="1:8" x14ac:dyDescent="0.2">
      <c r="A77" s="158">
        <v>43739</v>
      </c>
      <c r="B77" s="159">
        <v>109396</v>
      </c>
      <c r="C77" s="160" t="s">
        <v>101</v>
      </c>
      <c r="D77" s="160" t="s">
        <v>63</v>
      </c>
      <c r="E77" s="161">
        <v>410.54</v>
      </c>
      <c r="F77" s="159">
        <v>101001</v>
      </c>
      <c r="G77" s="199">
        <v>43748</v>
      </c>
      <c r="H77" s="163" t="s">
        <v>43</v>
      </c>
    </row>
    <row r="78" spans="1:8" x14ac:dyDescent="0.2">
      <c r="A78" s="158">
        <v>43718</v>
      </c>
      <c r="B78" s="2">
        <v>0</v>
      </c>
      <c r="C78" s="160" t="s">
        <v>122</v>
      </c>
      <c r="D78" s="160" t="s">
        <v>123</v>
      </c>
      <c r="E78" s="161">
        <v>209.78</v>
      </c>
      <c r="F78" s="159">
        <v>101002</v>
      </c>
      <c r="G78" s="199">
        <v>43748</v>
      </c>
      <c r="H78" s="163" t="s">
        <v>42</v>
      </c>
    </row>
    <row r="79" spans="1:8" x14ac:dyDescent="0.2">
      <c r="A79" s="158">
        <v>43739</v>
      </c>
      <c r="B79" s="159">
        <v>0</v>
      </c>
      <c r="C79" s="160" t="s">
        <v>122</v>
      </c>
      <c r="D79" s="217" t="s">
        <v>123</v>
      </c>
      <c r="E79" s="161">
        <v>327.3</v>
      </c>
      <c r="F79" s="159">
        <v>101003</v>
      </c>
      <c r="G79" s="199">
        <v>43748</v>
      </c>
      <c r="H79" s="163" t="s">
        <v>62</v>
      </c>
    </row>
    <row r="80" spans="1:8" x14ac:dyDescent="0.2">
      <c r="A80" s="158">
        <v>43710</v>
      </c>
      <c r="B80" s="159">
        <v>38</v>
      </c>
      <c r="C80" s="160" t="s">
        <v>133</v>
      </c>
      <c r="D80" s="217" t="s">
        <v>187</v>
      </c>
      <c r="E80" s="161">
        <v>300</v>
      </c>
      <c r="F80" s="198">
        <v>288200000028495</v>
      </c>
      <c r="G80" s="199">
        <v>43748</v>
      </c>
      <c r="H80" s="163" t="s">
        <v>47</v>
      </c>
    </row>
    <row r="81" spans="1:8" x14ac:dyDescent="0.2">
      <c r="A81" s="158">
        <v>43733</v>
      </c>
      <c r="B81" s="159" t="s">
        <v>188</v>
      </c>
      <c r="C81" s="160" t="s">
        <v>80</v>
      </c>
      <c r="D81" s="160" t="s">
        <v>46</v>
      </c>
      <c r="E81" s="161">
        <v>4577.5</v>
      </c>
      <c r="F81" s="198">
        <v>550583000126863</v>
      </c>
      <c r="G81" s="199">
        <v>43749</v>
      </c>
      <c r="H81" s="163" t="s">
        <v>47</v>
      </c>
    </row>
    <row r="82" spans="1:8" x14ac:dyDescent="0.2">
      <c r="A82" s="158">
        <v>43709</v>
      </c>
      <c r="B82" s="159">
        <v>521407432871</v>
      </c>
      <c r="C82" s="160" t="s">
        <v>86</v>
      </c>
      <c r="D82" s="160" t="s">
        <v>189</v>
      </c>
      <c r="E82" s="161">
        <v>392.75</v>
      </c>
      <c r="F82" s="159">
        <v>101101</v>
      </c>
      <c r="G82" s="162">
        <v>43749</v>
      </c>
      <c r="H82" s="163" t="s">
        <v>42</v>
      </c>
    </row>
    <row r="83" spans="1:8" x14ac:dyDescent="0.2">
      <c r="A83" s="158">
        <v>43709</v>
      </c>
      <c r="B83" s="159">
        <v>511908487130</v>
      </c>
      <c r="C83" s="160" t="s">
        <v>86</v>
      </c>
      <c r="D83" s="160" t="s">
        <v>190</v>
      </c>
      <c r="E83" s="161">
        <v>2138.7600000000002</v>
      </c>
      <c r="F83" s="159">
        <v>101102</v>
      </c>
      <c r="G83" s="162">
        <v>43749</v>
      </c>
      <c r="H83" s="163" t="s">
        <v>42</v>
      </c>
    </row>
    <row r="84" spans="1:8" x14ac:dyDescent="0.2">
      <c r="A84" s="158">
        <v>43711</v>
      </c>
      <c r="B84" s="159">
        <v>583466</v>
      </c>
      <c r="C84" s="160" t="s">
        <v>136</v>
      </c>
      <c r="D84" s="160" t="s">
        <v>99</v>
      </c>
      <c r="E84" s="161">
        <v>7236.6</v>
      </c>
      <c r="F84" s="159">
        <v>101401</v>
      </c>
      <c r="G84" s="162">
        <v>43752</v>
      </c>
      <c r="H84" s="163" t="s">
        <v>43</v>
      </c>
    </row>
    <row r="85" spans="1:8" x14ac:dyDescent="0.2">
      <c r="A85" s="158">
        <v>43728</v>
      </c>
      <c r="B85" s="159" t="s">
        <v>191</v>
      </c>
      <c r="C85" s="160" t="s">
        <v>177</v>
      </c>
      <c r="D85" s="160" t="s">
        <v>192</v>
      </c>
      <c r="E85" s="165">
        <v>1073.2</v>
      </c>
      <c r="F85" s="159">
        <v>101402</v>
      </c>
      <c r="G85" s="162">
        <v>43752</v>
      </c>
      <c r="H85" s="163" t="s">
        <v>43</v>
      </c>
    </row>
    <row r="86" spans="1:8" x14ac:dyDescent="0.2">
      <c r="A86" s="158">
        <v>43738</v>
      </c>
      <c r="B86" s="159">
        <v>533682</v>
      </c>
      <c r="C86" s="160" t="s">
        <v>193</v>
      </c>
      <c r="D86" s="160" t="s">
        <v>194</v>
      </c>
      <c r="E86" s="161">
        <v>1639.2</v>
      </c>
      <c r="F86" s="159">
        <v>101403</v>
      </c>
      <c r="G86" s="162">
        <v>43752</v>
      </c>
      <c r="H86" s="166" t="s">
        <v>43</v>
      </c>
    </row>
    <row r="87" spans="1:8" x14ac:dyDescent="0.2">
      <c r="A87" s="158">
        <v>43746</v>
      </c>
      <c r="B87" s="159">
        <v>111</v>
      </c>
      <c r="C87" s="160" t="s">
        <v>114</v>
      </c>
      <c r="D87" s="235" t="s">
        <v>195</v>
      </c>
      <c r="E87" s="161">
        <v>1060</v>
      </c>
      <c r="F87" s="198">
        <v>551819000051766</v>
      </c>
      <c r="G87" s="162">
        <v>43753</v>
      </c>
      <c r="H87" s="163" t="s">
        <v>43</v>
      </c>
    </row>
    <row r="88" spans="1:8" x14ac:dyDescent="0.2">
      <c r="A88" s="158">
        <v>43725</v>
      </c>
      <c r="B88" s="159">
        <v>127125</v>
      </c>
      <c r="C88" s="160" t="s">
        <v>196</v>
      </c>
      <c r="D88" s="160" t="s">
        <v>197</v>
      </c>
      <c r="E88" s="161">
        <v>313.44</v>
      </c>
      <c r="F88" s="159">
        <v>101501</v>
      </c>
      <c r="G88" s="162">
        <v>43753</v>
      </c>
      <c r="H88" s="163" t="s">
        <v>43</v>
      </c>
    </row>
    <row r="89" spans="1:8" x14ac:dyDescent="0.2">
      <c r="A89" s="158">
        <v>43725</v>
      </c>
      <c r="B89" s="159">
        <v>27140</v>
      </c>
      <c r="C89" s="160" t="s">
        <v>198</v>
      </c>
      <c r="D89" s="160" t="s">
        <v>199</v>
      </c>
      <c r="E89" s="161">
        <v>502.71</v>
      </c>
      <c r="F89" s="159">
        <v>101502</v>
      </c>
      <c r="G89" s="162">
        <v>43753</v>
      </c>
      <c r="H89" s="163" t="s">
        <v>43</v>
      </c>
    </row>
    <row r="90" spans="1:8" x14ac:dyDescent="0.2">
      <c r="A90" s="158">
        <v>43740</v>
      </c>
      <c r="B90" s="159">
        <v>48695</v>
      </c>
      <c r="C90" s="160" t="s">
        <v>117</v>
      </c>
      <c r="D90" s="160" t="s">
        <v>179</v>
      </c>
      <c r="E90" s="161">
        <v>2605.65</v>
      </c>
      <c r="F90" s="159">
        <v>101503</v>
      </c>
      <c r="G90" s="162">
        <v>43753</v>
      </c>
      <c r="H90" s="163" t="s">
        <v>43</v>
      </c>
    </row>
    <row r="91" spans="1:8" x14ac:dyDescent="0.2">
      <c r="A91" s="158">
        <v>43740</v>
      </c>
      <c r="B91" s="159">
        <v>225618</v>
      </c>
      <c r="C91" s="160" t="s">
        <v>146</v>
      </c>
      <c r="D91" s="160" t="s">
        <v>200</v>
      </c>
      <c r="E91" s="161">
        <v>1810.79</v>
      </c>
      <c r="F91" s="159">
        <v>101504</v>
      </c>
      <c r="G91" s="162">
        <v>43753</v>
      </c>
      <c r="H91" s="163" t="s">
        <v>43</v>
      </c>
    </row>
    <row r="92" spans="1:8" x14ac:dyDescent="0.2">
      <c r="A92" s="158">
        <v>43735</v>
      </c>
      <c r="B92" s="159">
        <v>140</v>
      </c>
      <c r="C92" s="160" t="s">
        <v>201</v>
      </c>
      <c r="D92" s="160" t="s">
        <v>202</v>
      </c>
      <c r="E92" s="161">
        <v>4100</v>
      </c>
      <c r="F92" s="159">
        <v>101505</v>
      </c>
      <c r="G92" s="162">
        <v>43753</v>
      </c>
      <c r="H92" s="163" t="s">
        <v>47</v>
      </c>
    </row>
    <row r="93" spans="1:8" x14ac:dyDescent="0.2">
      <c r="A93" s="158">
        <v>43746</v>
      </c>
      <c r="B93" s="2">
        <v>68011</v>
      </c>
      <c r="C93" s="160" t="s">
        <v>64</v>
      </c>
      <c r="D93" s="217" t="s">
        <v>151</v>
      </c>
      <c r="E93" s="161">
        <v>1885</v>
      </c>
      <c r="F93" s="159">
        <v>101506</v>
      </c>
      <c r="G93" s="162">
        <v>43753</v>
      </c>
      <c r="H93" s="163" t="s">
        <v>43</v>
      </c>
    </row>
    <row r="94" spans="1:8" x14ac:dyDescent="0.2">
      <c r="A94" s="158">
        <v>43733</v>
      </c>
      <c r="B94" s="2">
        <v>52850</v>
      </c>
      <c r="C94" s="160" t="s">
        <v>203</v>
      </c>
      <c r="D94" s="217" t="s">
        <v>139</v>
      </c>
      <c r="E94" s="161">
        <v>780</v>
      </c>
      <c r="F94" s="159">
        <v>101601</v>
      </c>
      <c r="G94" s="162">
        <v>43754</v>
      </c>
      <c r="H94" s="163" t="s">
        <v>43</v>
      </c>
    </row>
    <row r="95" spans="1:8" x14ac:dyDescent="0.2">
      <c r="A95" s="158">
        <v>43741</v>
      </c>
      <c r="B95" s="159">
        <v>211576</v>
      </c>
      <c r="C95" s="160" t="s">
        <v>169</v>
      </c>
      <c r="D95" s="160" t="s">
        <v>204</v>
      </c>
      <c r="E95" s="161">
        <v>1940.76</v>
      </c>
      <c r="F95" s="159">
        <v>101602</v>
      </c>
      <c r="G95" s="162">
        <v>43754</v>
      </c>
      <c r="H95" s="163" t="s">
        <v>43</v>
      </c>
    </row>
    <row r="96" spans="1:8" x14ac:dyDescent="0.2">
      <c r="A96" s="158">
        <v>43734</v>
      </c>
      <c r="B96" s="159">
        <v>537326</v>
      </c>
      <c r="C96" s="160" t="s">
        <v>135</v>
      </c>
      <c r="D96" s="160" t="s">
        <v>205</v>
      </c>
      <c r="E96" s="161">
        <v>614.62</v>
      </c>
      <c r="F96" s="159">
        <v>101701</v>
      </c>
      <c r="G96" s="162">
        <v>43755</v>
      </c>
      <c r="H96" s="163" t="s">
        <v>43</v>
      </c>
    </row>
    <row r="97" spans="1:8" x14ac:dyDescent="0.2">
      <c r="A97" s="158">
        <v>43709</v>
      </c>
      <c r="B97" s="2">
        <v>1477014934481</v>
      </c>
      <c r="C97" s="160" t="s">
        <v>65</v>
      </c>
      <c r="D97" s="160" t="s">
        <v>206</v>
      </c>
      <c r="E97" s="161">
        <v>601.79</v>
      </c>
      <c r="F97" s="159">
        <v>101702</v>
      </c>
      <c r="G97" s="162">
        <v>43755</v>
      </c>
      <c r="H97" s="163" t="s">
        <v>42</v>
      </c>
    </row>
    <row r="98" spans="1:8" x14ac:dyDescent="0.2">
      <c r="A98" s="158">
        <v>43709</v>
      </c>
      <c r="B98" s="2">
        <v>1477060299481</v>
      </c>
      <c r="C98" s="160" t="s">
        <v>65</v>
      </c>
      <c r="D98" s="160" t="s">
        <v>207</v>
      </c>
      <c r="E98" s="161">
        <v>5224.0200000000004</v>
      </c>
      <c r="F98" s="159">
        <v>101703</v>
      </c>
      <c r="G98" s="162">
        <v>43755</v>
      </c>
      <c r="H98" s="166" t="s">
        <v>42</v>
      </c>
    </row>
    <row r="99" spans="1:8" x14ac:dyDescent="0.2">
      <c r="A99" s="158">
        <v>43709</v>
      </c>
      <c r="B99" s="159">
        <v>561</v>
      </c>
      <c r="C99" s="160" t="s">
        <v>128</v>
      </c>
      <c r="D99" s="160" t="s">
        <v>248</v>
      </c>
      <c r="E99" s="161">
        <v>317.66000000000003</v>
      </c>
      <c r="F99" s="159">
        <v>101801</v>
      </c>
      <c r="G99" s="162">
        <v>43756</v>
      </c>
      <c r="H99" s="166" t="s">
        <v>62</v>
      </c>
    </row>
    <row r="100" spans="1:8" x14ac:dyDescent="0.2">
      <c r="A100" s="158">
        <v>43709</v>
      </c>
      <c r="B100" s="159">
        <v>8301</v>
      </c>
      <c r="C100" s="160" t="s">
        <v>128</v>
      </c>
      <c r="D100" s="160" t="s">
        <v>249</v>
      </c>
      <c r="E100" s="161">
        <v>337.48</v>
      </c>
      <c r="F100" s="2">
        <v>101802</v>
      </c>
      <c r="G100" s="162">
        <v>43756</v>
      </c>
      <c r="H100" s="166" t="s">
        <v>62</v>
      </c>
    </row>
    <row r="101" spans="1:8" s="120" customFormat="1" x14ac:dyDescent="0.2">
      <c r="A101" s="158">
        <v>43709</v>
      </c>
      <c r="B101" s="159">
        <v>2100</v>
      </c>
      <c r="C101" s="160" t="s">
        <v>128</v>
      </c>
      <c r="D101" s="160" t="s">
        <v>250</v>
      </c>
      <c r="E101" s="161">
        <v>11380.87</v>
      </c>
      <c r="F101" s="159">
        <v>101803</v>
      </c>
      <c r="G101" s="162">
        <v>43756</v>
      </c>
      <c r="H101" s="163" t="s">
        <v>62</v>
      </c>
    </row>
    <row r="102" spans="1:8" s="120" customFormat="1" x14ac:dyDescent="0.2">
      <c r="A102" s="158">
        <v>43738</v>
      </c>
      <c r="B102" s="159">
        <v>3208</v>
      </c>
      <c r="C102" s="160" t="s">
        <v>208</v>
      </c>
      <c r="D102" s="160" t="s">
        <v>81</v>
      </c>
      <c r="E102" s="161">
        <v>2466.88</v>
      </c>
      <c r="F102" s="159">
        <v>101805</v>
      </c>
      <c r="G102" s="162">
        <v>43756</v>
      </c>
      <c r="H102" s="163" t="s">
        <v>62</v>
      </c>
    </row>
    <row r="103" spans="1:8" s="120" customFormat="1" x14ac:dyDescent="0.2">
      <c r="A103" s="158">
        <v>43736</v>
      </c>
      <c r="B103" s="159" t="s">
        <v>209</v>
      </c>
      <c r="C103" s="160" t="s">
        <v>80</v>
      </c>
      <c r="D103" s="160" t="s">
        <v>46</v>
      </c>
      <c r="E103" s="161">
        <v>4038</v>
      </c>
      <c r="F103" s="198">
        <v>58300000126863</v>
      </c>
      <c r="G103" s="162">
        <v>43756</v>
      </c>
      <c r="H103" s="163" t="s">
        <v>47</v>
      </c>
    </row>
    <row r="104" spans="1:8" s="120" customFormat="1" x14ac:dyDescent="0.2">
      <c r="A104" s="158">
        <v>43733</v>
      </c>
      <c r="B104" s="167">
        <v>15426</v>
      </c>
      <c r="C104" s="160" t="s">
        <v>210</v>
      </c>
      <c r="D104" s="160" t="s">
        <v>211</v>
      </c>
      <c r="E104" s="161">
        <v>534</v>
      </c>
      <c r="F104" s="159">
        <v>102101</v>
      </c>
      <c r="G104" s="162">
        <v>43759</v>
      </c>
      <c r="H104" s="163" t="s">
        <v>43</v>
      </c>
    </row>
    <row r="105" spans="1:8" s="120" customFormat="1" x14ac:dyDescent="0.2">
      <c r="A105" s="158">
        <v>43731</v>
      </c>
      <c r="B105" s="159">
        <v>918773</v>
      </c>
      <c r="C105" s="160" t="s">
        <v>212</v>
      </c>
      <c r="D105" s="236" t="s">
        <v>213</v>
      </c>
      <c r="E105" s="161">
        <v>1848.87</v>
      </c>
      <c r="F105" s="159">
        <v>102102</v>
      </c>
      <c r="G105" s="162">
        <v>43759</v>
      </c>
      <c r="H105" s="163" t="s">
        <v>43</v>
      </c>
    </row>
    <row r="106" spans="1:8" s="120" customFormat="1" x14ac:dyDescent="0.2">
      <c r="A106" s="158">
        <v>43735</v>
      </c>
      <c r="B106" s="159" t="s">
        <v>214</v>
      </c>
      <c r="C106" s="160" t="s">
        <v>177</v>
      </c>
      <c r="D106" s="160" t="s">
        <v>178</v>
      </c>
      <c r="E106" s="161">
        <v>2518.1999999999998</v>
      </c>
      <c r="F106" s="159">
        <v>102103</v>
      </c>
      <c r="G106" s="162">
        <v>43759</v>
      </c>
      <c r="H106" s="163" t="s">
        <v>43</v>
      </c>
    </row>
    <row r="107" spans="1:8" s="120" customFormat="1" x14ac:dyDescent="0.2">
      <c r="A107" s="158">
        <v>43746</v>
      </c>
      <c r="B107" s="159">
        <v>226689</v>
      </c>
      <c r="C107" s="160" t="s">
        <v>146</v>
      </c>
      <c r="D107" s="160" t="s">
        <v>215</v>
      </c>
      <c r="E107" s="161">
        <v>1536.34</v>
      </c>
      <c r="F107" s="159">
        <v>102104</v>
      </c>
      <c r="G107" s="162">
        <v>43759</v>
      </c>
      <c r="H107" s="163" t="s">
        <v>43</v>
      </c>
    </row>
    <row r="108" spans="1:8" s="120" customFormat="1" x14ac:dyDescent="0.2">
      <c r="A108" s="158">
        <v>43732</v>
      </c>
      <c r="B108" s="159" t="s">
        <v>216</v>
      </c>
      <c r="C108" s="160" t="s">
        <v>217</v>
      </c>
      <c r="D108" s="236" t="s">
        <v>218</v>
      </c>
      <c r="E108" s="161">
        <v>3314.63</v>
      </c>
      <c r="F108" s="159">
        <v>102201</v>
      </c>
      <c r="G108" s="162">
        <v>43760</v>
      </c>
      <c r="H108" s="163" t="s">
        <v>43</v>
      </c>
    </row>
    <row r="109" spans="1:8" s="120" customFormat="1" x14ac:dyDescent="0.2">
      <c r="A109" s="158">
        <v>43747</v>
      </c>
      <c r="B109" s="159">
        <v>213690</v>
      </c>
      <c r="C109" s="160" t="s">
        <v>169</v>
      </c>
      <c r="D109" s="160" t="s">
        <v>219</v>
      </c>
      <c r="E109" s="161">
        <v>2475</v>
      </c>
      <c r="F109" s="159">
        <v>102202</v>
      </c>
      <c r="G109" s="162">
        <v>43760</v>
      </c>
      <c r="H109" s="163" t="s">
        <v>43</v>
      </c>
    </row>
    <row r="110" spans="1:8" s="120" customFormat="1" x14ac:dyDescent="0.2">
      <c r="A110" s="158">
        <v>43733</v>
      </c>
      <c r="B110" s="159">
        <v>16663</v>
      </c>
      <c r="C110" s="160" t="s">
        <v>220</v>
      </c>
      <c r="D110" s="160" t="s">
        <v>221</v>
      </c>
      <c r="E110" s="161">
        <v>1048.8</v>
      </c>
      <c r="F110" s="159">
        <v>102301</v>
      </c>
      <c r="G110" s="162">
        <v>43761</v>
      </c>
      <c r="H110" s="163" t="s">
        <v>43</v>
      </c>
    </row>
    <row r="111" spans="1:8" s="120" customFormat="1" x14ac:dyDescent="0.2">
      <c r="A111" s="158">
        <v>43748</v>
      </c>
      <c r="B111" s="159">
        <v>227173</v>
      </c>
      <c r="C111" s="160" t="s">
        <v>146</v>
      </c>
      <c r="D111" s="160" t="s">
        <v>104</v>
      </c>
      <c r="E111" s="161">
        <v>1110.9000000000001</v>
      </c>
      <c r="F111" s="159">
        <v>102302</v>
      </c>
      <c r="G111" s="162">
        <v>43761</v>
      </c>
      <c r="H111" s="163" t="s">
        <v>43</v>
      </c>
    </row>
    <row r="112" spans="1:8" s="120" customFormat="1" x14ac:dyDescent="0.2">
      <c r="A112" s="158">
        <v>43752</v>
      </c>
      <c r="B112" s="159">
        <v>14856</v>
      </c>
      <c r="C112" s="160" t="s">
        <v>163</v>
      </c>
      <c r="D112" s="160" t="s">
        <v>119</v>
      </c>
      <c r="E112" s="161">
        <v>755</v>
      </c>
      <c r="F112" s="159">
        <v>102303</v>
      </c>
      <c r="G112" s="162">
        <v>43761</v>
      </c>
      <c r="H112" s="163" t="s">
        <v>43</v>
      </c>
    </row>
    <row r="113" spans="1:8" s="120" customFormat="1" x14ac:dyDescent="0.2">
      <c r="A113" s="158">
        <v>43734</v>
      </c>
      <c r="B113" s="159">
        <v>209063</v>
      </c>
      <c r="C113" s="160" t="s">
        <v>67</v>
      </c>
      <c r="D113" s="160" t="s">
        <v>115</v>
      </c>
      <c r="E113" s="161">
        <v>1339.37</v>
      </c>
      <c r="F113" s="159">
        <v>102401</v>
      </c>
      <c r="G113" s="162">
        <v>43762</v>
      </c>
      <c r="H113" s="163" t="s">
        <v>43</v>
      </c>
    </row>
    <row r="114" spans="1:8" s="120" customFormat="1" x14ac:dyDescent="0.2">
      <c r="A114" s="158">
        <v>43734</v>
      </c>
      <c r="B114" s="159">
        <v>209062</v>
      </c>
      <c r="C114" s="160" t="s">
        <v>67</v>
      </c>
      <c r="D114" s="160" t="s">
        <v>222</v>
      </c>
      <c r="E114" s="161">
        <v>2391.94</v>
      </c>
      <c r="F114" s="159">
        <v>102402</v>
      </c>
      <c r="G114" s="162">
        <v>43762</v>
      </c>
      <c r="H114" s="163" t="s">
        <v>43</v>
      </c>
    </row>
    <row r="115" spans="1:8" s="120" customFormat="1" x14ac:dyDescent="0.2">
      <c r="A115" s="158">
        <v>43741</v>
      </c>
      <c r="B115" s="159">
        <v>2343765</v>
      </c>
      <c r="C115" s="160" t="s">
        <v>223</v>
      </c>
      <c r="D115" s="160" t="s">
        <v>224</v>
      </c>
      <c r="E115" s="161">
        <v>196.97</v>
      </c>
      <c r="F115" s="159">
        <v>102501</v>
      </c>
      <c r="G115" s="162">
        <v>43763</v>
      </c>
      <c r="H115" s="163" t="s">
        <v>43</v>
      </c>
    </row>
    <row r="116" spans="1:8" s="120" customFormat="1" x14ac:dyDescent="0.2">
      <c r="A116" s="158">
        <v>43732</v>
      </c>
      <c r="B116" s="159" t="s">
        <v>225</v>
      </c>
      <c r="C116" s="160" t="s">
        <v>226</v>
      </c>
      <c r="D116" s="160" t="s">
        <v>227</v>
      </c>
      <c r="E116" s="161">
        <v>1216.3</v>
      </c>
      <c r="F116" s="159">
        <v>102502</v>
      </c>
      <c r="G116" s="162">
        <v>43743</v>
      </c>
      <c r="H116" s="163" t="s">
        <v>43</v>
      </c>
    </row>
    <row r="117" spans="1:8" s="120" customFormat="1" x14ac:dyDescent="0.2">
      <c r="A117" s="158">
        <v>43736</v>
      </c>
      <c r="B117" s="159" t="s">
        <v>228</v>
      </c>
      <c r="C117" s="160" t="s">
        <v>80</v>
      </c>
      <c r="D117" s="160" t="s">
        <v>46</v>
      </c>
      <c r="E117" s="161">
        <v>4051</v>
      </c>
      <c r="F117" s="198">
        <v>58300000126863</v>
      </c>
      <c r="G117" s="162">
        <v>43763</v>
      </c>
      <c r="H117" s="163" t="s">
        <v>43</v>
      </c>
    </row>
    <row r="118" spans="1:8" s="120" customFormat="1" x14ac:dyDescent="0.2">
      <c r="A118" s="158">
        <v>43763</v>
      </c>
      <c r="B118" s="159">
        <v>13113</v>
      </c>
      <c r="C118" s="160" t="s">
        <v>167</v>
      </c>
      <c r="D118" s="160" t="s">
        <v>229</v>
      </c>
      <c r="E118" s="161">
        <v>52.35</v>
      </c>
      <c r="F118" s="198">
        <v>842980800275634</v>
      </c>
      <c r="G118" s="162">
        <v>43763</v>
      </c>
      <c r="H118" s="163" t="s">
        <v>45</v>
      </c>
    </row>
    <row r="119" spans="1:8" s="120" customFormat="1" x14ac:dyDescent="0.2">
      <c r="A119" s="158">
        <v>43763</v>
      </c>
      <c r="B119" s="159">
        <v>13113</v>
      </c>
      <c r="C119" s="160" t="s">
        <v>167</v>
      </c>
      <c r="D119" s="160" t="s">
        <v>230</v>
      </c>
      <c r="E119" s="161">
        <v>84</v>
      </c>
      <c r="F119" s="198">
        <v>882980900324044</v>
      </c>
      <c r="G119" s="162">
        <v>43763</v>
      </c>
      <c r="H119" s="163" t="s">
        <v>45</v>
      </c>
    </row>
    <row r="120" spans="1:8" s="120" customFormat="1" x14ac:dyDescent="0.2">
      <c r="A120" s="158">
        <v>43738</v>
      </c>
      <c r="B120" s="159">
        <v>1744</v>
      </c>
      <c r="C120" s="160" t="s">
        <v>231</v>
      </c>
      <c r="D120" s="160" t="s">
        <v>232</v>
      </c>
      <c r="E120" s="161">
        <v>1710</v>
      </c>
      <c r="F120" s="159">
        <v>102801</v>
      </c>
      <c r="G120" s="162">
        <v>43766</v>
      </c>
      <c r="H120" s="163" t="s">
        <v>43</v>
      </c>
    </row>
    <row r="121" spans="1:8" s="120" customFormat="1" x14ac:dyDescent="0.2">
      <c r="A121" s="158">
        <v>43738</v>
      </c>
      <c r="B121" s="159">
        <v>4492</v>
      </c>
      <c r="C121" s="160" t="s">
        <v>233</v>
      </c>
      <c r="D121" s="160" t="s">
        <v>234</v>
      </c>
      <c r="E121" s="161">
        <v>300</v>
      </c>
      <c r="F121" s="159">
        <v>102802</v>
      </c>
      <c r="G121" s="162">
        <v>43766</v>
      </c>
      <c r="H121" s="163" t="s">
        <v>43</v>
      </c>
    </row>
    <row r="122" spans="1:8" s="120" customFormat="1" x14ac:dyDescent="0.2">
      <c r="A122" s="158">
        <v>43741</v>
      </c>
      <c r="B122" s="159" t="s">
        <v>235</v>
      </c>
      <c r="C122" s="160" t="s">
        <v>177</v>
      </c>
      <c r="D122" s="160" t="s">
        <v>236</v>
      </c>
      <c r="E122" s="161">
        <v>1613.5</v>
      </c>
      <c r="F122" s="159">
        <v>102803</v>
      </c>
      <c r="G122" s="162">
        <v>43766</v>
      </c>
      <c r="H122" s="163" t="s">
        <v>43</v>
      </c>
    </row>
    <row r="123" spans="1:8" s="120" customFormat="1" x14ac:dyDescent="0.2">
      <c r="A123" s="168">
        <v>43754</v>
      </c>
      <c r="B123" s="169">
        <v>216502</v>
      </c>
      <c r="C123" s="170" t="s">
        <v>169</v>
      </c>
      <c r="D123" s="160" t="s">
        <v>145</v>
      </c>
      <c r="E123" s="161">
        <v>1153.3499999999999</v>
      </c>
      <c r="F123" s="159">
        <v>102901</v>
      </c>
      <c r="G123" s="162">
        <v>43767</v>
      </c>
      <c r="H123" s="163" t="s">
        <v>43</v>
      </c>
    </row>
    <row r="124" spans="1:8" s="120" customFormat="1" x14ac:dyDescent="0.2">
      <c r="A124" s="168">
        <v>43760</v>
      </c>
      <c r="B124" s="169">
        <v>206</v>
      </c>
      <c r="C124" s="170" t="s">
        <v>64</v>
      </c>
      <c r="D124" s="160" t="s">
        <v>151</v>
      </c>
      <c r="E124" s="161">
        <v>2055.3000000000002</v>
      </c>
      <c r="F124" s="159">
        <v>102902</v>
      </c>
      <c r="G124" s="162">
        <v>43767</v>
      </c>
      <c r="H124" s="163" t="s">
        <v>43</v>
      </c>
    </row>
    <row r="125" spans="1:8" s="120" customFormat="1" x14ac:dyDescent="0.2">
      <c r="A125" s="168">
        <v>43752</v>
      </c>
      <c r="B125" s="169" t="s">
        <v>246</v>
      </c>
      <c r="C125" s="170" t="s">
        <v>165</v>
      </c>
      <c r="D125" s="160" t="s">
        <v>247</v>
      </c>
      <c r="E125" s="161">
        <v>1374.92</v>
      </c>
      <c r="F125" s="159">
        <v>102903</v>
      </c>
      <c r="G125" s="162">
        <v>43767</v>
      </c>
      <c r="H125" s="163" t="s">
        <v>43</v>
      </c>
    </row>
    <row r="126" spans="1:8" s="120" customFormat="1" x14ac:dyDescent="0.2">
      <c r="A126" s="168">
        <v>43734</v>
      </c>
      <c r="B126" s="169">
        <v>1804434</v>
      </c>
      <c r="C126" s="170" t="s">
        <v>237</v>
      </c>
      <c r="D126" s="160" t="s">
        <v>106</v>
      </c>
      <c r="E126" s="161">
        <v>1717.2</v>
      </c>
      <c r="F126" s="159">
        <v>103001</v>
      </c>
      <c r="G126" s="162">
        <v>43768</v>
      </c>
      <c r="H126" s="163" t="s">
        <v>43</v>
      </c>
    </row>
    <row r="127" spans="1:8" s="120" customFormat="1" x14ac:dyDescent="0.2">
      <c r="A127" s="168">
        <v>43740</v>
      </c>
      <c r="B127" s="169" t="s">
        <v>238</v>
      </c>
      <c r="C127" s="170" t="s">
        <v>239</v>
      </c>
      <c r="D127" s="160" t="s">
        <v>240</v>
      </c>
      <c r="E127" s="161">
        <v>450</v>
      </c>
      <c r="F127" s="159">
        <v>103002</v>
      </c>
      <c r="G127" s="162">
        <v>43768</v>
      </c>
      <c r="H127" s="163" t="s">
        <v>43</v>
      </c>
    </row>
    <row r="128" spans="1:8" s="120" customFormat="1" x14ac:dyDescent="0.2">
      <c r="A128" s="168">
        <v>43755</v>
      </c>
      <c r="B128" s="169">
        <v>228424</v>
      </c>
      <c r="C128" s="170" t="s">
        <v>146</v>
      </c>
      <c r="D128" s="160" t="s">
        <v>241</v>
      </c>
      <c r="E128" s="161">
        <v>4082.31</v>
      </c>
      <c r="F128" s="159">
        <v>103003</v>
      </c>
      <c r="G128" s="162">
        <v>43768</v>
      </c>
      <c r="H128" s="163" t="s">
        <v>43</v>
      </c>
    </row>
    <row r="129" spans="1:8" s="120" customFormat="1" x14ac:dyDescent="0.2">
      <c r="A129" s="168">
        <v>43741</v>
      </c>
      <c r="B129" s="169">
        <v>668</v>
      </c>
      <c r="C129" s="170" t="s">
        <v>122</v>
      </c>
      <c r="D129" s="160" t="s">
        <v>123</v>
      </c>
      <c r="E129" s="161">
        <v>324.35000000000002</v>
      </c>
      <c r="F129" s="159">
        <v>103004</v>
      </c>
      <c r="G129" s="162">
        <v>43768</v>
      </c>
      <c r="H129" s="163" t="s">
        <v>43</v>
      </c>
    </row>
    <row r="130" spans="1:8" s="120" customFormat="1" x14ac:dyDescent="0.2">
      <c r="A130" s="168">
        <v>43749</v>
      </c>
      <c r="B130" s="169">
        <v>146</v>
      </c>
      <c r="C130" s="170" t="s">
        <v>201</v>
      </c>
      <c r="D130" s="160" t="s">
        <v>242</v>
      </c>
      <c r="E130" s="161">
        <v>4100</v>
      </c>
      <c r="F130" s="159">
        <v>103102</v>
      </c>
      <c r="G130" s="162">
        <v>43769</v>
      </c>
      <c r="H130" s="163" t="s">
        <v>47</v>
      </c>
    </row>
    <row r="131" spans="1:8" s="120" customFormat="1" x14ac:dyDescent="0.2">
      <c r="A131" s="168">
        <v>43617</v>
      </c>
      <c r="B131" s="169">
        <v>0</v>
      </c>
      <c r="C131" s="170" t="s">
        <v>122</v>
      </c>
      <c r="D131" s="160" t="s">
        <v>123</v>
      </c>
      <c r="E131" s="161">
        <v>108.12</v>
      </c>
      <c r="F131" s="159">
        <v>103103</v>
      </c>
      <c r="G131" s="162">
        <v>43769</v>
      </c>
      <c r="H131" s="163" t="s">
        <v>62</v>
      </c>
    </row>
    <row r="132" spans="1:8" s="120" customFormat="1" x14ac:dyDescent="0.2">
      <c r="A132" s="168">
        <v>43739</v>
      </c>
      <c r="B132" s="169">
        <v>0</v>
      </c>
      <c r="C132" s="170" t="s">
        <v>60</v>
      </c>
      <c r="D132" s="160" t="s">
        <v>243</v>
      </c>
      <c r="E132" s="161">
        <v>1505.85</v>
      </c>
      <c r="F132" s="198">
        <v>703900000010124</v>
      </c>
      <c r="G132" s="162">
        <v>43769</v>
      </c>
      <c r="H132" s="163" t="s">
        <v>47</v>
      </c>
    </row>
    <row r="133" spans="1:8" s="120" customFormat="1" x14ac:dyDescent="0.2">
      <c r="A133" s="168">
        <v>43769</v>
      </c>
      <c r="B133" s="169">
        <v>13113</v>
      </c>
      <c r="C133" s="170" t="s">
        <v>167</v>
      </c>
      <c r="D133" s="160" t="s">
        <v>244</v>
      </c>
      <c r="E133" s="161">
        <v>1.2</v>
      </c>
      <c r="F133" s="198">
        <v>803041100072798</v>
      </c>
      <c r="G133" s="162">
        <v>43769</v>
      </c>
      <c r="H133" s="163" t="s">
        <v>45</v>
      </c>
    </row>
    <row r="134" spans="1:8" s="120" customFormat="1" x14ac:dyDescent="0.2">
      <c r="A134" s="168">
        <v>43769</v>
      </c>
      <c r="B134" s="169">
        <v>13113</v>
      </c>
      <c r="C134" s="170" t="s">
        <v>167</v>
      </c>
      <c r="D134" s="160" t="s">
        <v>245</v>
      </c>
      <c r="E134" s="161">
        <v>10.45</v>
      </c>
      <c r="F134" s="198">
        <v>803041100173230</v>
      </c>
      <c r="G134" s="162">
        <v>43769</v>
      </c>
      <c r="H134" s="163" t="s">
        <v>45</v>
      </c>
    </row>
    <row r="135" spans="1:8" ht="15.75" thickBot="1" x14ac:dyDescent="0.25">
      <c r="A135" s="171"/>
      <c r="B135" s="172"/>
      <c r="C135" s="173"/>
      <c r="D135" s="174" t="s">
        <v>11</v>
      </c>
      <c r="E135" s="213">
        <f>SUM(E30:E134)</f>
        <v>175757.37</v>
      </c>
      <c r="F135" s="172"/>
      <c r="G135" s="172"/>
      <c r="H135" s="175"/>
    </row>
    <row r="136" spans="1:8" ht="15.75" thickBot="1" x14ac:dyDescent="0.25">
      <c r="A136" s="294"/>
      <c r="B136" s="294"/>
      <c r="C136" s="294"/>
      <c r="D136" s="294"/>
      <c r="E136" s="294"/>
      <c r="F136" s="294"/>
      <c r="G136" s="294"/>
      <c r="H136" s="294"/>
    </row>
    <row r="137" spans="1:8" x14ac:dyDescent="0.2">
      <c r="A137" s="212"/>
      <c r="B137" s="212"/>
      <c r="C137" s="212"/>
      <c r="D137" s="212"/>
      <c r="E137" s="212"/>
      <c r="F137" s="212"/>
      <c r="G137" s="212"/>
      <c r="H137" s="212"/>
    </row>
    <row r="138" spans="1:8" x14ac:dyDescent="0.2">
      <c r="A138" s="212"/>
      <c r="B138" s="212"/>
      <c r="C138" s="212"/>
      <c r="D138" s="212"/>
      <c r="E138" s="212"/>
      <c r="F138" s="212"/>
      <c r="G138" s="212"/>
      <c r="H138" s="212"/>
    </row>
    <row r="139" spans="1:8" x14ac:dyDescent="0.2">
      <c r="D139" s="121" t="s">
        <v>68</v>
      </c>
    </row>
    <row r="140" spans="1:8" x14ac:dyDescent="0.2">
      <c r="D140" s="125" t="s">
        <v>69</v>
      </c>
    </row>
    <row r="146" spans="4:4" x14ac:dyDescent="0.2">
      <c r="D146" s="121"/>
    </row>
    <row r="147" spans="4:4" x14ac:dyDescent="0.2">
      <c r="D147" s="125"/>
    </row>
    <row r="149" spans="4:4" x14ac:dyDescent="0.2">
      <c r="D149" s="126"/>
    </row>
    <row r="150" spans="4:4" x14ac:dyDescent="0.2">
      <c r="D150" s="127"/>
    </row>
  </sheetData>
  <sheetProtection selectLockedCells="1" selectUnlockedCells="1"/>
  <mergeCells count="26">
    <mergeCell ref="H28:H29"/>
    <mergeCell ref="A136:H136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  <mergeCell ref="A11:C11"/>
    <mergeCell ref="D11:H11"/>
    <mergeCell ref="A12:C12"/>
    <mergeCell ref="D12:H12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61" firstPageNumber="0" fitToHeight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40" workbookViewId="0">
      <selection activeCell="L2" sqref="L2"/>
    </sheetView>
  </sheetViews>
  <sheetFormatPr defaultRowHeight="15" x14ac:dyDescent="0.25"/>
  <cols>
    <col min="1" max="1" width="10.140625" bestFit="1" customWidth="1"/>
    <col min="6" max="6" width="12" bestFit="1" customWidth="1"/>
    <col min="9" max="10" width="15" bestFit="1" customWidth="1"/>
  </cols>
  <sheetData>
    <row r="1" spans="1:10" x14ac:dyDescent="0.25">
      <c r="A1" s="315" t="s">
        <v>293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x14ac:dyDescent="0.25">
      <c r="A2" s="332" t="s">
        <v>294</v>
      </c>
      <c r="B2" s="332"/>
      <c r="C2" s="332"/>
      <c r="D2" s="332"/>
      <c r="E2" s="332"/>
      <c r="F2" s="332"/>
      <c r="G2" s="332"/>
      <c r="H2" s="332"/>
      <c r="I2" s="332"/>
      <c r="J2" s="332"/>
    </row>
    <row r="3" spans="1:10" x14ac:dyDescent="0.25">
      <c r="A3" s="333" t="s">
        <v>295</v>
      </c>
      <c r="B3" s="334"/>
      <c r="C3" s="334"/>
      <c r="D3" s="334"/>
      <c r="E3" s="335"/>
      <c r="F3" s="333" t="s">
        <v>296</v>
      </c>
      <c r="G3" s="334"/>
      <c r="H3" s="334"/>
      <c r="I3" s="334"/>
      <c r="J3" s="335"/>
    </row>
    <row r="4" spans="1:10" x14ac:dyDescent="0.25">
      <c r="A4" s="255" t="s">
        <v>297</v>
      </c>
      <c r="B4" s="256" t="s">
        <v>298</v>
      </c>
      <c r="C4" s="256" t="s">
        <v>299</v>
      </c>
      <c r="D4" s="256" t="s">
        <v>300</v>
      </c>
      <c r="E4" s="256" t="s">
        <v>301</v>
      </c>
      <c r="F4" s="257" t="s">
        <v>302</v>
      </c>
      <c r="G4" s="257" t="s">
        <v>303</v>
      </c>
      <c r="H4" s="257" t="s">
        <v>304</v>
      </c>
      <c r="I4" s="256" t="s">
        <v>305</v>
      </c>
      <c r="J4" s="256" t="s">
        <v>306</v>
      </c>
    </row>
    <row r="5" spans="1:10" x14ac:dyDescent="0.25">
      <c r="A5" s="258">
        <v>43739</v>
      </c>
      <c r="B5" s="259">
        <v>100</v>
      </c>
      <c r="C5" s="259">
        <v>23</v>
      </c>
      <c r="D5" s="259">
        <v>1377</v>
      </c>
      <c r="E5" s="260">
        <v>50</v>
      </c>
      <c r="F5" s="261">
        <v>250</v>
      </c>
      <c r="G5" s="261">
        <v>0</v>
      </c>
      <c r="H5" s="261">
        <v>0</v>
      </c>
      <c r="I5" s="261">
        <v>1427</v>
      </c>
      <c r="J5" s="262">
        <v>1178</v>
      </c>
    </row>
    <row r="6" spans="1:10" x14ac:dyDescent="0.25">
      <c r="A6" s="258">
        <v>43740</v>
      </c>
      <c r="B6" s="259">
        <v>100</v>
      </c>
      <c r="C6" s="259">
        <v>20</v>
      </c>
      <c r="D6" s="259">
        <v>1380</v>
      </c>
      <c r="E6" s="260">
        <v>1518</v>
      </c>
      <c r="F6" s="263">
        <v>110</v>
      </c>
      <c r="G6" s="261">
        <v>0</v>
      </c>
      <c r="H6" s="261">
        <v>0</v>
      </c>
      <c r="I6" s="261">
        <v>1430</v>
      </c>
      <c r="J6" s="262">
        <v>1320</v>
      </c>
    </row>
    <row r="7" spans="1:10" x14ac:dyDescent="0.25">
      <c r="A7" s="258">
        <v>43741</v>
      </c>
      <c r="B7" s="259">
        <v>100</v>
      </c>
      <c r="C7" s="259">
        <v>27</v>
      </c>
      <c r="D7" s="259">
        <v>1373</v>
      </c>
      <c r="E7" s="260">
        <v>0</v>
      </c>
      <c r="F7" s="263">
        <v>0</v>
      </c>
      <c r="G7" s="261">
        <v>0</v>
      </c>
      <c r="H7" s="261">
        <v>0</v>
      </c>
      <c r="I7" s="261">
        <v>1423</v>
      </c>
      <c r="J7" s="262">
        <v>1423</v>
      </c>
    </row>
    <row r="8" spans="1:10" x14ac:dyDescent="0.25">
      <c r="A8" s="258">
        <v>43742</v>
      </c>
      <c r="B8" s="259">
        <v>100</v>
      </c>
      <c r="C8" s="259">
        <v>32</v>
      </c>
      <c r="D8" s="259">
        <v>1368</v>
      </c>
      <c r="E8" s="260">
        <v>0</v>
      </c>
      <c r="F8" s="263">
        <v>0</v>
      </c>
      <c r="G8" s="261">
        <v>0</v>
      </c>
      <c r="H8" s="261">
        <v>0</v>
      </c>
      <c r="I8" s="261">
        <v>1418</v>
      </c>
      <c r="J8" s="262">
        <v>1418</v>
      </c>
    </row>
    <row r="9" spans="1:10" x14ac:dyDescent="0.25">
      <c r="A9" s="328" t="s">
        <v>307</v>
      </c>
      <c r="B9" s="329"/>
      <c r="C9" s="329"/>
      <c r="D9" s="329"/>
      <c r="E9" s="329"/>
      <c r="F9" s="329"/>
      <c r="G9" s="329"/>
      <c r="H9" s="330"/>
      <c r="I9" s="264">
        <f>I5+I6+I7+I8</f>
        <v>5698</v>
      </c>
      <c r="J9" s="264">
        <f>J5+J6+J7+J8+F5+F6</f>
        <v>5699</v>
      </c>
    </row>
    <row r="10" spans="1:10" x14ac:dyDescent="0.25">
      <c r="A10" s="331"/>
      <c r="B10" s="331"/>
      <c r="C10" s="331"/>
      <c r="D10" s="331"/>
      <c r="E10" s="331"/>
      <c r="F10" s="331"/>
      <c r="G10" s="331"/>
      <c r="H10" s="331"/>
      <c r="I10" s="331"/>
      <c r="J10" s="331"/>
    </row>
    <row r="11" spans="1:10" x14ac:dyDescent="0.25">
      <c r="A11" s="255" t="s">
        <v>297</v>
      </c>
      <c r="B11" s="256" t="s">
        <v>298</v>
      </c>
      <c r="C11" s="256" t="s">
        <v>299</v>
      </c>
      <c r="D11" s="256" t="s">
        <v>300</v>
      </c>
      <c r="E11" s="256" t="s">
        <v>301</v>
      </c>
      <c r="F11" s="257" t="s">
        <v>302</v>
      </c>
      <c r="G11" s="257" t="s">
        <v>303</v>
      </c>
      <c r="H11" s="257" t="s">
        <v>304</v>
      </c>
      <c r="I11" s="256" t="s">
        <v>305</v>
      </c>
      <c r="J11" s="256" t="s">
        <v>306</v>
      </c>
    </row>
    <row r="12" spans="1:10" x14ac:dyDescent="0.25">
      <c r="A12" s="258">
        <v>43745</v>
      </c>
      <c r="B12" s="259">
        <v>100</v>
      </c>
      <c r="C12" s="259">
        <v>25</v>
      </c>
      <c r="D12" s="259">
        <v>1313</v>
      </c>
      <c r="E12" s="260">
        <v>0</v>
      </c>
      <c r="F12" s="263">
        <v>0</v>
      </c>
      <c r="G12" s="261">
        <v>0</v>
      </c>
      <c r="H12" s="261">
        <v>0</v>
      </c>
      <c r="I12" s="261">
        <v>1363</v>
      </c>
      <c r="J12" s="262">
        <v>1364</v>
      </c>
    </row>
    <row r="13" spans="1:10" x14ac:dyDescent="0.25">
      <c r="A13" s="320">
        <v>43746</v>
      </c>
      <c r="B13" s="323">
        <v>100</v>
      </c>
      <c r="C13" s="323">
        <v>13</v>
      </c>
      <c r="D13" s="323">
        <v>1387</v>
      </c>
      <c r="E13" s="323">
        <v>0</v>
      </c>
      <c r="F13" s="312">
        <v>0</v>
      </c>
      <c r="G13" s="312">
        <v>0</v>
      </c>
      <c r="H13" s="312">
        <v>0</v>
      </c>
      <c r="I13" s="312">
        <v>1437</v>
      </c>
      <c r="J13" s="261">
        <v>1417</v>
      </c>
    </row>
    <row r="14" spans="1:10" x14ac:dyDescent="0.25">
      <c r="A14" s="321"/>
      <c r="B14" s="324"/>
      <c r="C14" s="324"/>
      <c r="D14" s="324"/>
      <c r="E14" s="324"/>
      <c r="F14" s="313"/>
      <c r="G14" s="313"/>
      <c r="H14" s="313"/>
      <c r="I14" s="313"/>
      <c r="J14" s="261">
        <v>20</v>
      </c>
    </row>
    <row r="15" spans="1:10" x14ac:dyDescent="0.25">
      <c r="A15" s="322"/>
      <c r="B15" s="325"/>
      <c r="C15" s="325"/>
      <c r="D15" s="325"/>
      <c r="E15" s="325"/>
      <c r="F15" s="314"/>
      <c r="G15" s="314"/>
      <c r="H15" s="314"/>
      <c r="I15" s="314"/>
      <c r="J15" s="262">
        <f>J13+J14</f>
        <v>1437</v>
      </c>
    </row>
    <row r="16" spans="1:10" x14ac:dyDescent="0.25">
      <c r="A16" s="258">
        <v>43747</v>
      </c>
      <c r="B16" s="259">
        <v>100</v>
      </c>
      <c r="C16" s="259">
        <v>12</v>
      </c>
      <c r="D16" s="259">
        <v>1388</v>
      </c>
      <c r="E16" s="260">
        <v>0</v>
      </c>
      <c r="F16" s="263">
        <v>0</v>
      </c>
      <c r="G16" s="261">
        <v>0</v>
      </c>
      <c r="H16" s="261">
        <v>0</v>
      </c>
      <c r="I16" s="261">
        <v>1438</v>
      </c>
      <c r="J16" s="262">
        <v>1438</v>
      </c>
    </row>
    <row r="17" spans="1:10" x14ac:dyDescent="0.25">
      <c r="A17" s="258">
        <v>43748</v>
      </c>
      <c r="B17" s="259">
        <v>100</v>
      </c>
      <c r="C17" s="259">
        <v>23</v>
      </c>
      <c r="D17" s="259">
        <v>1377</v>
      </c>
      <c r="E17" s="260">
        <v>0</v>
      </c>
      <c r="F17" s="263">
        <v>0</v>
      </c>
      <c r="G17" s="261">
        <v>0</v>
      </c>
      <c r="H17" s="261">
        <v>0</v>
      </c>
      <c r="I17" s="261">
        <v>1427</v>
      </c>
      <c r="J17" s="262">
        <v>1427</v>
      </c>
    </row>
    <row r="18" spans="1:10" x14ac:dyDescent="0.25">
      <c r="A18" s="258">
        <v>43749</v>
      </c>
      <c r="B18" s="259">
        <v>100</v>
      </c>
      <c r="C18" s="259">
        <v>21</v>
      </c>
      <c r="D18" s="259">
        <v>1379</v>
      </c>
      <c r="E18" s="260">
        <v>0</v>
      </c>
      <c r="F18" s="263">
        <v>0</v>
      </c>
      <c r="G18" s="261">
        <v>0</v>
      </c>
      <c r="H18" s="261">
        <v>0</v>
      </c>
      <c r="I18" s="261">
        <v>1429</v>
      </c>
      <c r="J18" s="262">
        <v>1430</v>
      </c>
    </row>
    <row r="19" spans="1:10" x14ac:dyDescent="0.25">
      <c r="A19" s="328" t="s">
        <v>308</v>
      </c>
      <c r="B19" s="329"/>
      <c r="C19" s="329"/>
      <c r="D19" s="329"/>
      <c r="E19" s="329"/>
      <c r="F19" s="329"/>
      <c r="G19" s="329"/>
      <c r="H19" s="330"/>
      <c r="I19" s="264">
        <f>I12+I13+I16+I17+I18</f>
        <v>7094</v>
      </c>
      <c r="J19" s="264">
        <f>J12+J15+J16+J17+J18</f>
        <v>7096</v>
      </c>
    </row>
    <row r="20" spans="1:10" x14ac:dyDescent="0.25">
      <c r="A20" s="331"/>
      <c r="B20" s="331"/>
      <c r="C20" s="331"/>
      <c r="D20" s="331"/>
      <c r="E20" s="331"/>
      <c r="F20" s="331"/>
      <c r="G20" s="331"/>
      <c r="H20" s="331"/>
      <c r="I20" s="331"/>
      <c r="J20" s="331"/>
    </row>
    <row r="21" spans="1:10" x14ac:dyDescent="0.25">
      <c r="A21" s="255" t="s">
        <v>297</v>
      </c>
      <c r="B21" s="256" t="s">
        <v>298</v>
      </c>
      <c r="C21" s="256" t="s">
        <v>299</v>
      </c>
      <c r="D21" s="256" t="s">
        <v>300</v>
      </c>
      <c r="E21" s="256" t="s">
        <v>301</v>
      </c>
      <c r="F21" s="257" t="s">
        <v>302</v>
      </c>
      <c r="G21" s="257" t="s">
        <v>303</v>
      </c>
      <c r="H21" s="257" t="s">
        <v>304</v>
      </c>
      <c r="I21" s="256" t="s">
        <v>305</v>
      </c>
      <c r="J21" s="256" t="s">
        <v>306</v>
      </c>
    </row>
    <row r="22" spans="1:10" x14ac:dyDescent="0.25">
      <c r="A22" s="320">
        <v>43752</v>
      </c>
      <c r="B22" s="323">
        <v>100</v>
      </c>
      <c r="C22" s="323">
        <v>29</v>
      </c>
      <c r="D22" s="323">
        <v>1319</v>
      </c>
      <c r="E22" s="323">
        <v>0</v>
      </c>
      <c r="F22" s="312">
        <v>0</v>
      </c>
      <c r="G22" s="312">
        <v>0</v>
      </c>
      <c r="H22" s="312">
        <v>0</v>
      </c>
      <c r="I22" s="312">
        <v>1369</v>
      </c>
      <c r="J22" s="261">
        <v>1319</v>
      </c>
    </row>
    <row r="23" spans="1:10" x14ac:dyDescent="0.25">
      <c r="A23" s="321"/>
      <c r="B23" s="324"/>
      <c r="C23" s="324"/>
      <c r="D23" s="324"/>
      <c r="E23" s="324"/>
      <c r="F23" s="313"/>
      <c r="G23" s="313"/>
      <c r="H23" s="313"/>
      <c r="I23" s="313"/>
      <c r="J23" s="261">
        <v>50</v>
      </c>
    </row>
    <row r="24" spans="1:10" x14ac:dyDescent="0.25">
      <c r="A24" s="322"/>
      <c r="B24" s="325"/>
      <c r="C24" s="325"/>
      <c r="D24" s="325"/>
      <c r="E24" s="325"/>
      <c r="F24" s="314"/>
      <c r="G24" s="314"/>
      <c r="H24" s="314"/>
      <c r="I24" s="314"/>
      <c r="J24" s="262">
        <f>J22+J23</f>
        <v>1369</v>
      </c>
    </row>
    <row r="25" spans="1:10" x14ac:dyDescent="0.25">
      <c r="A25" s="320">
        <v>43753</v>
      </c>
      <c r="B25" s="323">
        <v>100</v>
      </c>
      <c r="C25" s="323">
        <v>31</v>
      </c>
      <c r="D25" s="323">
        <v>1369</v>
      </c>
      <c r="E25" s="259">
        <v>2</v>
      </c>
      <c r="F25" s="261">
        <v>200</v>
      </c>
      <c r="G25" s="261">
        <v>0</v>
      </c>
      <c r="H25" s="261">
        <v>0</v>
      </c>
      <c r="I25" s="312">
        <v>1419</v>
      </c>
      <c r="J25" s="326">
        <v>980</v>
      </c>
    </row>
    <row r="26" spans="1:10" x14ac:dyDescent="0.25">
      <c r="A26" s="322"/>
      <c r="B26" s="325"/>
      <c r="C26" s="325"/>
      <c r="D26" s="325"/>
      <c r="E26" s="259">
        <v>100163</v>
      </c>
      <c r="F26" s="261">
        <v>239.76</v>
      </c>
      <c r="G26" s="261">
        <v>0</v>
      </c>
      <c r="H26" s="261">
        <v>0</v>
      </c>
      <c r="I26" s="314"/>
      <c r="J26" s="327"/>
    </row>
    <row r="27" spans="1:10" x14ac:dyDescent="0.25">
      <c r="A27" s="265">
        <v>43754</v>
      </c>
      <c r="B27" s="266">
        <v>92</v>
      </c>
      <c r="C27" s="266">
        <v>32</v>
      </c>
      <c r="D27" s="266">
        <v>1368</v>
      </c>
      <c r="E27" s="259">
        <v>0</v>
      </c>
      <c r="F27" s="261">
        <v>0</v>
      </c>
      <c r="G27" s="261">
        <v>0</v>
      </c>
      <c r="H27" s="261">
        <v>0</v>
      </c>
      <c r="I27" s="267">
        <v>1414</v>
      </c>
      <c r="J27" s="268">
        <v>1414</v>
      </c>
    </row>
    <row r="28" spans="1:10" x14ac:dyDescent="0.25">
      <c r="A28" s="265">
        <v>43755</v>
      </c>
      <c r="B28" s="266">
        <v>96</v>
      </c>
      <c r="C28" s="266">
        <v>24</v>
      </c>
      <c r="D28" s="266">
        <v>1376</v>
      </c>
      <c r="E28" s="259">
        <v>0</v>
      </c>
      <c r="F28" s="261">
        <v>0</v>
      </c>
      <c r="G28" s="261">
        <v>0</v>
      </c>
      <c r="H28" s="261">
        <v>0</v>
      </c>
      <c r="I28" s="267">
        <v>1424</v>
      </c>
      <c r="J28" s="268">
        <v>1425</v>
      </c>
    </row>
    <row r="29" spans="1:10" x14ac:dyDescent="0.25">
      <c r="A29" s="258">
        <v>43756</v>
      </c>
      <c r="B29" s="259">
        <v>96</v>
      </c>
      <c r="C29" s="259">
        <v>32</v>
      </c>
      <c r="D29" s="259">
        <v>1368</v>
      </c>
      <c r="E29" s="259">
        <v>0</v>
      </c>
      <c r="F29" s="261">
        <v>0</v>
      </c>
      <c r="G29" s="261">
        <v>0</v>
      </c>
      <c r="H29" s="261">
        <v>0</v>
      </c>
      <c r="I29" s="261">
        <v>1416</v>
      </c>
      <c r="J29" s="262">
        <v>1416</v>
      </c>
    </row>
    <row r="30" spans="1:10" x14ac:dyDescent="0.25">
      <c r="A30" s="328" t="s">
        <v>309</v>
      </c>
      <c r="B30" s="329"/>
      <c r="C30" s="329"/>
      <c r="D30" s="329"/>
      <c r="E30" s="329"/>
      <c r="F30" s="329"/>
      <c r="G30" s="329"/>
      <c r="H30" s="330"/>
      <c r="I30" s="264">
        <f>I22+I25+I27+I28+I29</f>
        <v>7042</v>
      </c>
      <c r="J30" s="264">
        <f>J24+J25+J27+J28+J29+F25+F26</f>
        <v>7043.76</v>
      </c>
    </row>
    <row r="31" spans="1:10" x14ac:dyDescent="0.25">
      <c r="A31" s="316"/>
      <c r="B31" s="316"/>
      <c r="C31" s="316"/>
      <c r="D31" s="316"/>
      <c r="E31" s="316"/>
      <c r="F31" s="316"/>
      <c r="G31" s="316"/>
      <c r="H31" s="316"/>
      <c r="I31" s="316"/>
      <c r="J31" s="316"/>
    </row>
    <row r="32" spans="1:10" x14ac:dyDescent="0.25">
      <c r="A32" s="255" t="s">
        <v>297</v>
      </c>
      <c r="B32" s="256" t="s">
        <v>298</v>
      </c>
      <c r="C32" s="256" t="s">
        <v>299</v>
      </c>
      <c r="D32" s="256" t="s">
        <v>300</v>
      </c>
      <c r="E32" s="256" t="s">
        <v>301</v>
      </c>
      <c r="F32" s="257" t="s">
        <v>302</v>
      </c>
      <c r="G32" s="257" t="s">
        <v>303</v>
      </c>
      <c r="H32" s="257" t="s">
        <v>304</v>
      </c>
      <c r="I32" s="256" t="s">
        <v>305</v>
      </c>
      <c r="J32" s="256" t="s">
        <v>306</v>
      </c>
    </row>
    <row r="33" spans="1:10" x14ac:dyDescent="0.25">
      <c r="A33" s="258">
        <v>43759</v>
      </c>
      <c r="B33" s="259">
        <v>92</v>
      </c>
      <c r="C33" s="259">
        <v>27</v>
      </c>
      <c r="D33" s="259">
        <v>1373</v>
      </c>
      <c r="E33" s="259">
        <v>0</v>
      </c>
      <c r="F33" s="261">
        <v>0</v>
      </c>
      <c r="G33" s="261">
        <v>0</v>
      </c>
      <c r="H33" s="261">
        <v>0</v>
      </c>
      <c r="I33" s="261">
        <v>1419</v>
      </c>
      <c r="J33" s="262">
        <v>1419</v>
      </c>
    </row>
    <row r="34" spans="1:10" x14ac:dyDescent="0.25">
      <c r="A34" s="258" t="s">
        <v>310</v>
      </c>
      <c r="B34" s="259">
        <v>100</v>
      </c>
      <c r="C34" s="259">
        <v>27</v>
      </c>
      <c r="D34" s="259">
        <v>1373</v>
      </c>
      <c r="E34" s="259">
        <v>0</v>
      </c>
      <c r="F34" s="261">
        <v>0</v>
      </c>
      <c r="G34" s="261">
        <v>0</v>
      </c>
      <c r="H34" s="261">
        <v>0</v>
      </c>
      <c r="I34" s="261">
        <v>1423</v>
      </c>
      <c r="J34" s="262">
        <v>1423</v>
      </c>
    </row>
    <row r="35" spans="1:10" x14ac:dyDescent="0.25">
      <c r="A35" s="258">
        <v>43761</v>
      </c>
      <c r="B35" s="259">
        <v>100</v>
      </c>
      <c r="C35" s="259">
        <v>16</v>
      </c>
      <c r="D35" s="259">
        <v>1384</v>
      </c>
      <c r="E35" s="259">
        <v>0</v>
      </c>
      <c r="F35" s="261">
        <v>0</v>
      </c>
      <c r="G35" s="261">
        <v>0</v>
      </c>
      <c r="H35" s="261">
        <v>0</v>
      </c>
      <c r="I35" s="261">
        <v>1434</v>
      </c>
      <c r="J35" s="262">
        <v>1434</v>
      </c>
    </row>
    <row r="36" spans="1:10" x14ac:dyDescent="0.25">
      <c r="A36" s="258">
        <v>43762</v>
      </c>
      <c r="B36" s="259">
        <v>100</v>
      </c>
      <c r="C36" s="259">
        <v>23</v>
      </c>
      <c r="D36" s="259">
        <v>1377</v>
      </c>
      <c r="E36" s="259">
        <v>0</v>
      </c>
      <c r="F36" s="261">
        <v>0</v>
      </c>
      <c r="G36" s="261">
        <v>0</v>
      </c>
      <c r="H36" s="261">
        <v>0</v>
      </c>
      <c r="I36" s="261">
        <v>1427</v>
      </c>
      <c r="J36" s="262">
        <v>1427</v>
      </c>
    </row>
    <row r="37" spans="1:10" x14ac:dyDescent="0.25">
      <c r="A37" s="258">
        <v>43763</v>
      </c>
      <c r="B37" s="259">
        <v>100</v>
      </c>
      <c r="C37" s="259">
        <v>31</v>
      </c>
      <c r="D37" s="259">
        <v>1369</v>
      </c>
      <c r="E37" s="259">
        <v>0</v>
      </c>
      <c r="F37" s="261">
        <v>0</v>
      </c>
      <c r="G37" s="261">
        <v>0</v>
      </c>
      <c r="H37" s="261">
        <v>0</v>
      </c>
      <c r="I37" s="261">
        <v>1419</v>
      </c>
      <c r="J37" s="262">
        <v>1419</v>
      </c>
    </row>
    <row r="38" spans="1:10" x14ac:dyDescent="0.25">
      <c r="A38" s="315" t="s">
        <v>311</v>
      </c>
      <c r="B38" s="315"/>
      <c r="C38" s="315"/>
      <c r="D38" s="315"/>
      <c r="E38" s="315"/>
      <c r="F38" s="315"/>
      <c r="G38" s="315"/>
      <c r="H38" s="315"/>
      <c r="I38" s="264">
        <f>I33+I34+I35+I36+I37</f>
        <v>7122</v>
      </c>
      <c r="J38" s="264">
        <f>J33+J34+J35+J36+J37</f>
        <v>7122</v>
      </c>
    </row>
    <row r="39" spans="1:10" x14ac:dyDescent="0.25">
      <c r="A39" s="316"/>
      <c r="B39" s="316"/>
      <c r="C39" s="316"/>
      <c r="D39" s="316"/>
      <c r="E39" s="316"/>
      <c r="F39" s="316"/>
      <c r="G39" s="323"/>
      <c r="H39" s="323"/>
      <c r="I39" s="316"/>
      <c r="J39" s="316"/>
    </row>
    <row r="40" spans="1:10" x14ac:dyDescent="0.25">
      <c r="A40" s="255" t="s">
        <v>297</v>
      </c>
      <c r="B40" s="256" t="s">
        <v>298</v>
      </c>
      <c r="C40" s="256" t="s">
        <v>299</v>
      </c>
      <c r="D40" s="256" t="s">
        <v>300</v>
      </c>
      <c r="E40" s="256" t="s">
        <v>301</v>
      </c>
      <c r="F40" s="269" t="s">
        <v>302</v>
      </c>
      <c r="G40" s="257" t="s">
        <v>303</v>
      </c>
      <c r="H40" s="257" t="s">
        <v>304</v>
      </c>
      <c r="I40" s="270" t="s">
        <v>305</v>
      </c>
      <c r="J40" s="256" t="s">
        <v>306</v>
      </c>
    </row>
    <row r="41" spans="1:10" x14ac:dyDescent="0.25">
      <c r="A41" s="258">
        <v>43766</v>
      </c>
      <c r="B41" s="259">
        <v>86</v>
      </c>
      <c r="C41" s="259">
        <v>27</v>
      </c>
      <c r="D41" s="259">
        <v>1217</v>
      </c>
      <c r="E41" s="259">
        <v>0</v>
      </c>
      <c r="F41" s="271">
        <v>0</v>
      </c>
      <c r="G41" s="261">
        <v>0</v>
      </c>
      <c r="H41" s="261">
        <v>0</v>
      </c>
      <c r="I41" s="272">
        <v>1260</v>
      </c>
      <c r="J41" s="262">
        <v>1260</v>
      </c>
    </row>
    <row r="42" spans="1:10" x14ac:dyDescent="0.25">
      <c r="A42" s="258">
        <v>43767</v>
      </c>
      <c r="B42" s="259">
        <v>100</v>
      </c>
      <c r="C42" s="259">
        <v>17</v>
      </c>
      <c r="D42" s="259">
        <v>1383</v>
      </c>
      <c r="E42" s="259">
        <v>0</v>
      </c>
      <c r="F42" s="261">
        <v>0</v>
      </c>
      <c r="G42" s="261">
        <v>0</v>
      </c>
      <c r="H42" s="261">
        <v>0</v>
      </c>
      <c r="I42" s="261">
        <v>1433</v>
      </c>
      <c r="J42" s="262">
        <v>1434</v>
      </c>
    </row>
    <row r="43" spans="1:10" x14ac:dyDescent="0.25">
      <c r="A43" s="320">
        <v>43768</v>
      </c>
      <c r="B43" s="323">
        <v>100</v>
      </c>
      <c r="C43" s="323">
        <v>18</v>
      </c>
      <c r="D43" s="323">
        <v>1382</v>
      </c>
      <c r="E43" s="323">
        <v>0</v>
      </c>
      <c r="F43" s="312">
        <v>0</v>
      </c>
      <c r="G43" s="312">
        <v>0</v>
      </c>
      <c r="H43" s="312">
        <v>0</v>
      </c>
      <c r="I43" s="312">
        <v>1432</v>
      </c>
      <c r="J43" s="261">
        <v>142</v>
      </c>
    </row>
    <row r="44" spans="1:10" x14ac:dyDescent="0.25">
      <c r="A44" s="321"/>
      <c r="B44" s="324"/>
      <c r="C44" s="324"/>
      <c r="D44" s="324"/>
      <c r="E44" s="324"/>
      <c r="F44" s="313"/>
      <c r="G44" s="313"/>
      <c r="H44" s="313"/>
      <c r="I44" s="313"/>
      <c r="J44" s="261">
        <v>360</v>
      </c>
    </row>
    <row r="45" spans="1:10" x14ac:dyDescent="0.25">
      <c r="A45" s="321"/>
      <c r="B45" s="324"/>
      <c r="C45" s="324"/>
      <c r="D45" s="324"/>
      <c r="E45" s="324"/>
      <c r="F45" s="313"/>
      <c r="G45" s="313"/>
      <c r="H45" s="313"/>
      <c r="I45" s="313"/>
      <c r="J45" s="261">
        <v>780</v>
      </c>
    </row>
    <row r="46" spans="1:10" x14ac:dyDescent="0.25">
      <c r="A46" s="321"/>
      <c r="B46" s="324"/>
      <c r="C46" s="324"/>
      <c r="D46" s="324"/>
      <c r="E46" s="324"/>
      <c r="F46" s="313"/>
      <c r="G46" s="313"/>
      <c r="H46" s="313"/>
      <c r="I46" s="313"/>
      <c r="J46" s="261">
        <v>150</v>
      </c>
    </row>
    <row r="47" spans="1:10" x14ac:dyDescent="0.25">
      <c r="A47" s="322"/>
      <c r="B47" s="325"/>
      <c r="C47" s="325"/>
      <c r="D47" s="325"/>
      <c r="E47" s="325"/>
      <c r="F47" s="314"/>
      <c r="G47" s="314"/>
      <c r="H47" s="314"/>
      <c r="I47" s="314"/>
      <c r="J47" s="262">
        <f>J43+J44+J45+J46</f>
        <v>1432</v>
      </c>
    </row>
    <row r="48" spans="1:10" x14ac:dyDescent="0.25">
      <c r="A48" s="320">
        <v>43769</v>
      </c>
      <c r="B48" s="323">
        <v>100</v>
      </c>
      <c r="C48" s="323">
        <v>23</v>
      </c>
      <c r="D48" s="323">
        <v>1377</v>
      </c>
      <c r="E48" s="323">
        <v>0</v>
      </c>
      <c r="F48" s="312">
        <v>0</v>
      </c>
      <c r="G48" s="312">
        <v>0</v>
      </c>
      <c r="H48" s="312">
        <v>0</v>
      </c>
      <c r="I48" s="312">
        <v>1427</v>
      </c>
      <c r="J48" s="261">
        <v>704</v>
      </c>
    </row>
    <row r="49" spans="1:10" x14ac:dyDescent="0.25">
      <c r="A49" s="321"/>
      <c r="B49" s="324"/>
      <c r="C49" s="324"/>
      <c r="D49" s="324"/>
      <c r="E49" s="324"/>
      <c r="F49" s="313"/>
      <c r="G49" s="313"/>
      <c r="H49" s="313"/>
      <c r="I49" s="313"/>
      <c r="J49" s="261">
        <v>724</v>
      </c>
    </row>
    <row r="50" spans="1:10" x14ac:dyDescent="0.25">
      <c r="A50" s="322"/>
      <c r="B50" s="325"/>
      <c r="C50" s="325"/>
      <c r="D50" s="325"/>
      <c r="E50" s="325"/>
      <c r="F50" s="314"/>
      <c r="G50" s="314"/>
      <c r="H50" s="314"/>
      <c r="I50" s="314"/>
      <c r="J50" s="262">
        <f>J48+J49</f>
        <v>1428</v>
      </c>
    </row>
    <row r="51" spans="1:10" x14ac:dyDescent="0.25">
      <c r="A51" s="315" t="s">
        <v>312</v>
      </c>
      <c r="B51" s="315"/>
      <c r="C51" s="315"/>
      <c r="D51" s="315"/>
      <c r="E51" s="315"/>
      <c r="F51" s="315"/>
      <c r="G51" s="315"/>
      <c r="H51" s="315"/>
      <c r="I51" s="264">
        <f>I41+I42+I43+I48</f>
        <v>5552</v>
      </c>
      <c r="J51" s="264">
        <f>J41+J42+J47+J50</f>
        <v>5554</v>
      </c>
    </row>
    <row r="52" spans="1:10" x14ac:dyDescent="0.25">
      <c r="A52" s="316"/>
      <c r="B52" s="316"/>
      <c r="C52" s="316"/>
      <c r="D52" s="316"/>
      <c r="E52" s="316"/>
      <c r="F52" s="316"/>
      <c r="G52" s="316"/>
      <c r="H52" s="316"/>
      <c r="I52" s="316"/>
      <c r="J52" s="316"/>
    </row>
    <row r="53" spans="1:10" x14ac:dyDescent="0.25">
      <c r="A53" s="317" t="s">
        <v>313</v>
      </c>
      <c r="B53" s="318"/>
      <c r="C53" s="318"/>
      <c r="D53" s="318"/>
      <c r="E53" s="318"/>
      <c r="F53" s="318"/>
      <c r="G53" s="318"/>
      <c r="H53" s="319"/>
      <c r="I53" s="262">
        <f>I9+I19+I30+I38+I51</f>
        <v>32508</v>
      </c>
      <c r="J53" s="262">
        <f>J9+J19+J30+J38+J51</f>
        <v>32514.760000000002</v>
      </c>
    </row>
    <row r="54" spans="1:10" x14ac:dyDescent="0.25">
      <c r="A54" s="310" t="s">
        <v>314</v>
      </c>
      <c r="B54" s="310"/>
      <c r="C54" s="310"/>
      <c r="D54" s="310"/>
      <c r="E54" s="310"/>
      <c r="F54" s="310"/>
      <c r="G54" s="310"/>
      <c r="H54" s="310"/>
      <c r="I54" s="310"/>
      <c r="J54" s="310"/>
    </row>
    <row r="55" spans="1:10" x14ac:dyDescent="0.25">
      <c r="A55" s="311" t="s">
        <v>315</v>
      </c>
      <c r="B55" s="311"/>
      <c r="C55" s="311"/>
      <c r="D55" s="311"/>
      <c r="E55" s="311"/>
      <c r="F55" s="311"/>
      <c r="G55" s="311"/>
      <c r="H55" s="311"/>
      <c r="I55" s="311"/>
      <c r="J55" s="311"/>
    </row>
    <row r="56" spans="1:10" x14ac:dyDescent="0.25">
      <c r="A56" s="311" t="s">
        <v>316</v>
      </c>
      <c r="B56" s="311"/>
      <c r="C56" s="311"/>
      <c r="D56" s="311"/>
      <c r="E56" s="311"/>
      <c r="F56" s="311"/>
      <c r="G56" s="311"/>
      <c r="H56" s="311"/>
      <c r="I56" s="311"/>
      <c r="J56" s="311"/>
    </row>
    <row r="57" spans="1:10" x14ac:dyDescent="0.25">
      <c r="A57" s="311" t="s">
        <v>317</v>
      </c>
      <c r="B57" s="311"/>
      <c r="C57" s="311"/>
      <c r="D57" s="311"/>
      <c r="E57" s="311"/>
      <c r="F57" s="311"/>
      <c r="G57" s="311"/>
      <c r="H57" s="311"/>
      <c r="I57" s="311"/>
      <c r="J57" s="311"/>
    </row>
  </sheetData>
  <mergeCells count="61">
    <mergeCell ref="A10:J10"/>
    <mergeCell ref="A1:J1"/>
    <mergeCell ref="A2:J2"/>
    <mergeCell ref="A3:E3"/>
    <mergeCell ref="F3:J3"/>
    <mergeCell ref="A9:H9"/>
    <mergeCell ref="G13:G15"/>
    <mergeCell ref="H13:H15"/>
    <mergeCell ref="I13:I15"/>
    <mergeCell ref="A19:H19"/>
    <mergeCell ref="A20:J20"/>
    <mergeCell ref="A13:A15"/>
    <mergeCell ref="B13:B15"/>
    <mergeCell ref="C13:C15"/>
    <mergeCell ref="D13:D15"/>
    <mergeCell ref="E13:E15"/>
    <mergeCell ref="F13:F15"/>
    <mergeCell ref="F22:F24"/>
    <mergeCell ref="G22:G24"/>
    <mergeCell ref="H22:H24"/>
    <mergeCell ref="I22:I24"/>
    <mergeCell ref="A25:A26"/>
    <mergeCell ref="B25:B26"/>
    <mergeCell ref="C25:C26"/>
    <mergeCell ref="D25:D26"/>
    <mergeCell ref="I25:I26"/>
    <mergeCell ref="A22:A24"/>
    <mergeCell ref="B22:B24"/>
    <mergeCell ref="C22:C24"/>
    <mergeCell ref="D22:D24"/>
    <mergeCell ref="E22:E24"/>
    <mergeCell ref="J25:J26"/>
    <mergeCell ref="A30:H30"/>
    <mergeCell ref="A31:J31"/>
    <mergeCell ref="A38:H38"/>
    <mergeCell ref="A39:J39"/>
    <mergeCell ref="F43:F47"/>
    <mergeCell ref="G43:G47"/>
    <mergeCell ref="H43:H47"/>
    <mergeCell ref="I43:I47"/>
    <mergeCell ref="A48:A50"/>
    <mergeCell ref="B48:B50"/>
    <mergeCell ref="C48:C50"/>
    <mergeCell ref="D48:D50"/>
    <mergeCell ref="E48:E50"/>
    <mergeCell ref="F48:F50"/>
    <mergeCell ref="A43:A47"/>
    <mergeCell ref="B43:B47"/>
    <mergeCell ref="C43:C47"/>
    <mergeCell ref="D43:D47"/>
    <mergeCell ref="E43:E47"/>
    <mergeCell ref="A54:J54"/>
    <mergeCell ref="A55:J55"/>
    <mergeCell ref="A56:J56"/>
    <mergeCell ref="A57:J57"/>
    <mergeCell ref="G48:G50"/>
    <mergeCell ref="H48:H50"/>
    <mergeCell ref="I48:I50"/>
    <mergeCell ref="A51:H51"/>
    <mergeCell ref="A52:J52"/>
    <mergeCell ref="A53:H53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topLeftCell="A67" workbookViewId="0">
      <selection activeCell="D58" sqref="D58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5.42578125" style="81" customWidth="1"/>
    <col min="5" max="5" width="20.5703125" style="109" customWidth="1"/>
    <col min="6" max="6" width="17.85546875" customWidth="1"/>
    <col min="7" max="7" width="17.140625" style="227" customWidth="1"/>
    <col min="8" max="8" width="18" style="85" customWidth="1"/>
  </cols>
  <sheetData>
    <row r="1" spans="1:8" ht="15" customHeight="1" x14ac:dyDescent="0.25">
      <c r="A1" s="383" t="s">
        <v>97</v>
      </c>
      <c r="B1" s="384"/>
      <c r="C1" s="384"/>
      <c r="D1" s="384"/>
      <c r="E1" s="384"/>
      <c r="F1" s="384"/>
      <c r="G1" s="384"/>
      <c r="H1" s="385"/>
    </row>
    <row r="2" spans="1:8" ht="15" customHeight="1" x14ac:dyDescent="0.25">
      <c r="A2" s="386"/>
      <c r="B2" s="387"/>
      <c r="C2" s="387"/>
      <c r="D2" s="387"/>
      <c r="E2" s="387"/>
      <c r="F2" s="387"/>
      <c r="G2" s="387"/>
      <c r="H2" s="388"/>
    </row>
    <row r="3" spans="1:8" ht="15" customHeight="1" x14ac:dyDescent="0.25">
      <c r="A3" s="386"/>
      <c r="B3" s="387"/>
      <c r="C3" s="387"/>
      <c r="D3" s="387"/>
      <c r="E3" s="387"/>
      <c r="F3" s="387"/>
      <c r="G3" s="387"/>
      <c r="H3" s="388"/>
    </row>
    <row r="4" spans="1:8" ht="15" customHeight="1" x14ac:dyDescent="0.25">
      <c r="A4" s="386"/>
      <c r="B4" s="387"/>
      <c r="C4" s="387"/>
      <c r="D4" s="387"/>
      <c r="E4" s="387"/>
      <c r="F4" s="387"/>
      <c r="G4" s="387"/>
      <c r="H4" s="388"/>
    </row>
    <row r="5" spans="1:8" ht="37.5" customHeight="1" thickBot="1" x14ac:dyDescent="0.3">
      <c r="A5" s="389"/>
      <c r="B5" s="390"/>
      <c r="C5" s="390"/>
      <c r="D5" s="390"/>
      <c r="E5" s="390"/>
      <c r="F5" s="390"/>
      <c r="G5" s="390"/>
      <c r="H5" s="391"/>
    </row>
    <row r="6" spans="1:8" ht="15" customHeight="1" x14ac:dyDescent="0.25">
      <c r="A6" s="392" t="s">
        <v>258</v>
      </c>
      <c r="B6" s="392"/>
      <c r="C6" s="392"/>
      <c r="D6" s="392"/>
      <c r="E6" s="392"/>
      <c r="F6" s="392"/>
      <c r="G6" s="392"/>
      <c r="H6" s="392"/>
    </row>
    <row r="7" spans="1:8" ht="15" customHeight="1" x14ac:dyDescent="0.25">
      <c r="A7" s="393"/>
      <c r="B7" s="393"/>
      <c r="C7" s="393"/>
      <c r="D7" s="393"/>
      <c r="E7" s="393"/>
      <c r="F7" s="393"/>
      <c r="G7" s="393"/>
      <c r="H7" s="393"/>
    </row>
    <row r="8" spans="1:8" ht="15" customHeight="1" thickBot="1" x14ac:dyDescent="0.3">
      <c r="A8" s="54"/>
      <c r="B8" s="54"/>
      <c r="C8" s="54"/>
      <c r="D8" s="62"/>
      <c r="E8" s="93"/>
      <c r="F8" s="54"/>
      <c r="G8" s="219"/>
      <c r="H8" s="86"/>
    </row>
    <row r="9" spans="1:8" ht="15" customHeight="1" x14ac:dyDescent="0.25">
      <c r="A9" s="176" t="s">
        <v>70</v>
      </c>
      <c r="B9" s="55"/>
      <c r="C9" s="55"/>
      <c r="D9" s="63"/>
      <c r="E9" s="94"/>
      <c r="F9" s="52"/>
      <c r="G9" s="220"/>
      <c r="H9" s="87"/>
    </row>
    <row r="10" spans="1:8" ht="15" customHeight="1" x14ac:dyDescent="0.25">
      <c r="A10" s="177" t="s">
        <v>37</v>
      </c>
      <c r="B10" s="53"/>
      <c r="C10" s="53"/>
      <c r="D10" s="62"/>
      <c r="E10" s="93"/>
      <c r="F10" s="54"/>
      <c r="G10" s="219"/>
      <c r="H10" s="88"/>
    </row>
    <row r="11" spans="1:8" ht="13.5" customHeight="1" x14ac:dyDescent="0.25">
      <c r="A11" s="177" t="s">
        <v>71</v>
      </c>
      <c r="B11" s="53"/>
      <c r="C11" s="53"/>
      <c r="D11" s="62"/>
      <c r="E11" s="93"/>
      <c r="F11" s="54"/>
      <c r="G11" s="219"/>
      <c r="H11" s="89"/>
    </row>
    <row r="12" spans="1:8" x14ac:dyDescent="0.25">
      <c r="A12" s="177" t="s">
        <v>72</v>
      </c>
      <c r="B12" s="53"/>
      <c r="C12" s="53"/>
      <c r="D12" s="62"/>
      <c r="E12" s="93"/>
      <c r="F12" s="54"/>
      <c r="G12" s="219"/>
      <c r="H12" s="89"/>
    </row>
    <row r="13" spans="1:8" ht="16.5" thickBot="1" x14ac:dyDescent="0.3">
      <c r="A13" s="178" t="s">
        <v>40</v>
      </c>
      <c r="B13" s="56"/>
      <c r="C13" s="56"/>
      <c r="D13" s="64"/>
      <c r="E13" s="95"/>
      <c r="F13" s="57"/>
      <c r="G13" s="221"/>
      <c r="H13" s="90"/>
    </row>
    <row r="14" spans="1:8" ht="24" customHeight="1" thickBot="1" x14ac:dyDescent="0.3">
      <c r="A14" s="336" t="s">
        <v>73</v>
      </c>
      <c r="B14" s="337"/>
      <c r="C14" s="337"/>
      <c r="D14" s="337"/>
      <c r="E14" s="337"/>
      <c r="F14" s="337"/>
      <c r="G14" s="337"/>
      <c r="H14" s="337"/>
    </row>
    <row r="15" spans="1:8" ht="15" x14ac:dyDescent="0.25">
      <c r="A15" s="338" t="s">
        <v>18</v>
      </c>
      <c r="B15" s="340" t="s">
        <v>6</v>
      </c>
      <c r="C15" s="342" t="s">
        <v>19</v>
      </c>
      <c r="D15" s="344" t="s">
        <v>8</v>
      </c>
      <c r="E15" s="346" t="s">
        <v>9</v>
      </c>
      <c r="F15" s="348" t="s">
        <v>10</v>
      </c>
      <c r="G15" s="350" t="s">
        <v>20</v>
      </c>
      <c r="H15" s="352" t="s">
        <v>30</v>
      </c>
    </row>
    <row r="16" spans="1:8" ht="45.75" customHeight="1" thickBot="1" x14ac:dyDescent="0.3">
      <c r="A16" s="339"/>
      <c r="B16" s="341"/>
      <c r="C16" s="343"/>
      <c r="D16" s="345"/>
      <c r="E16" s="347"/>
      <c r="F16" s="349"/>
      <c r="G16" s="351"/>
      <c r="H16" s="353"/>
    </row>
    <row r="17" spans="1:8" x14ac:dyDescent="0.25">
      <c r="A17" s="354" t="s">
        <v>21</v>
      </c>
      <c r="B17" s="4" t="s">
        <v>75</v>
      </c>
      <c r="C17" s="4" t="s">
        <v>108</v>
      </c>
      <c r="D17" s="65">
        <v>1253.8</v>
      </c>
      <c r="E17" s="15">
        <v>43742</v>
      </c>
      <c r="F17" s="5" t="s">
        <v>47</v>
      </c>
      <c r="G17" s="357">
        <f>D50/D171</f>
        <v>0.28611212434816902</v>
      </c>
      <c r="H17" s="360">
        <v>0.2767</v>
      </c>
    </row>
    <row r="18" spans="1:8" x14ac:dyDescent="0.25">
      <c r="A18" s="355"/>
      <c r="B18" s="6" t="s">
        <v>49</v>
      </c>
      <c r="C18" s="6" t="s">
        <v>22</v>
      </c>
      <c r="D18" s="66">
        <v>259.2</v>
      </c>
      <c r="E18" s="16">
        <v>43742</v>
      </c>
      <c r="F18" s="7" t="s">
        <v>47</v>
      </c>
      <c r="G18" s="358"/>
      <c r="H18" s="361"/>
    </row>
    <row r="19" spans="1:8" x14ac:dyDescent="0.25">
      <c r="A19" s="355"/>
      <c r="B19" s="6" t="s">
        <v>51</v>
      </c>
      <c r="C19" s="6" t="s">
        <v>22</v>
      </c>
      <c r="D19" s="66">
        <v>1252.8</v>
      </c>
      <c r="E19" s="16">
        <v>43742</v>
      </c>
      <c r="F19" s="7" t="s">
        <v>47</v>
      </c>
      <c r="G19" s="358"/>
      <c r="H19" s="361"/>
    </row>
    <row r="20" spans="1:8" x14ac:dyDescent="0.25">
      <c r="A20" s="355"/>
      <c r="B20" s="6" t="s">
        <v>76</v>
      </c>
      <c r="C20" s="58" t="s">
        <v>22</v>
      </c>
      <c r="D20" s="66">
        <v>1277.8</v>
      </c>
      <c r="E20" s="16">
        <v>43742</v>
      </c>
      <c r="F20" s="7" t="s">
        <v>47</v>
      </c>
      <c r="G20" s="358"/>
      <c r="H20" s="361"/>
    </row>
    <row r="21" spans="1:8" x14ac:dyDescent="0.25">
      <c r="A21" s="355"/>
      <c r="B21" s="6" t="s">
        <v>77</v>
      </c>
      <c r="C21" s="58" t="s">
        <v>108</v>
      </c>
      <c r="D21" s="66">
        <v>1523.8</v>
      </c>
      <c r="E21" s="16">
        <v>43742</v>
      </c>
      <c r="F21" s="7" t="s">
        <v>47</v>
      </c>
      <c r="G21" s="358"/>
      <c r="H21" s="361"/>
    </row>
    <row r="22" spans="1:8" x14ac:dyDescent="0.25">
      <c r="A22" s="355"/>
      <c r="B22" s="6" t="s">
        <v>100</v>
      </c>
      <c r="C22" s="58" t="s">
        <v>108</v>
      </c>
      <c r="D22" s="66">
        <v>1522.8</v>
      </c>
      <c r="E22" s="16">
        <v>43742</v>
      </c>
      <c r="F22" s="7" t="s">
        <v>47</v>
      </c>
      <c r="G22" s="358"/>
      <c r="H22" s="361"/>
    </row>
    <row r="23" spans="1:8" x14ac:dyDescent="0.25">
      <c r="A23" s="355"/>
      <c r="B23" s="6" t="s">
        <v>53</v>
      </c>
      <c r="C23" s="58" t="s">
        <v>108</v>
      </c>
      <c r="D23" s="66">
        <v>2905</v>
      </c>
      <c r="E23" s="16">
        <v>43742</v>
      </c>
      <c r="F23" s="7" t="s">
        <v>47</v>
      </c>
      <c r="G23" s="358"/>
      <c r="H23" s="361"/>
    </row>
    <row r="24" spans="1:8" x14ac:dyDescent="0.25">
      <c r="A24" s="355"/>
      <c r="B24" s="6" t="s">
        <v>54</v>
      </c>
      <c r="C24" s="58" t="s">
        <v>108</v>
      </c>
      <c r="D24" s="66">
        <v>1252.8</v>
      </c>
      <c r="E24" s="16">
        <v>43742</v>
      </c>
      <c r="F24" s="7" t="s">
        <v>47</v>
      </c>
      <c r="G24" s="358"/>
      <c r="H24" s="361"/>
    </row>
    <row r="25" spans="1:8" x14ac:dyDescent="0.25">
      <c r="A25" s="355"/>
      <c r="B25" s="6" t="s">
        <v>55</v>
      </c>
      <c r="C25" s="58" t="s">
        <v>108</v>
      </c>
      <c r="D25" s="66">
        <v>981.75</v>
      </c>
      <c r="E25" s="16">
        <v>43742</v>
      </c>
      <c r="F25" s="7" t="s">
        <v>47</v>
      </c>
      <c r="G25" s="358"/>
      <c r="H25" s="361"/>
    </row>
    <row r="26" spans="1:8" x14ac:dyDescent="0.25">
      <c r="A26" s="355"/>
      <c r="B26" s="6" t="s">
        <v>141</v>
      </c>
      <c r="C26" s="58" t="s">
        <v>108</v>
      </c>
      <c r="D26" s="66">
        <v>2441</v>
      </c>
      <c r="E26" s="16">
        <v>43742</v>
      </c>
      <c r="F26" s="7" t="s">
        <v>47</v>
      </c>
      <c r="G26" s="358"/>
      <c r="H26" s="361"/>
    </row>
    <row r="27" spans="1:8" x14ac:dyDescent="0.25">
      <c r="A27" s="355"/>
      <c r="B27" s="6" t="s">
        <v>56</v>
      </c>
      <c r="C27" s="58" t="s">
        <v>108</v>
      </c>
      <c r="D27" s="66">
        <v>1199.8</v>
      </c>
      <c r="E27" s="16">
        <v>43742</v>
      </c>
      <c r="F27" s="7" t="s">
        <v>47</v>
      </c>
      <c r="G27" s="358"/>
      <c r="H27" s="361"/>
    </row>
    <row r="28" spans="1:8" x14ac:dyDescent="0.25">
      <c r="A28" s="355"/>
      <c r="B28" s="6" t="s">
        <v>57</v>
      </c>
      <c r="C28" s="58" t="s">
        <v>108</v>
      </c>
      <c r="D28" s="68">
        <v>1253.8</v>
      </c>
      <c r="E28" s="16">
        <v>43742</v>
      </c>
      <c r="F28" s="7" t="s">
        <v>47</v>
      </c>
      <c r="G28" s="358"/>
      <c r="H28" s="361"/>
    </row>
    <row r="29" spans="1:8" x14ac:dyDescent="0.25">
      <c r="A29" s="355"/>
      <c r="B29" s="6" t="s">
        <v>58</v>
      </c>
      <c r="C29" s="58" t="s">
        <v>108</v>
      </c>
      <c r="D29" s="66">
        <v>1344.8</v>
      </c>
      <c r="E29" s="16">
        <v>43742</v>
      </c>
      <c r="F29" s="7" t="s">
        <v>47</v>
      </c>
      <c r="G29" s="358"/>
      <c r="H29" s="361"/>
    </row>
    <row r="30" spans="1:8" x14ac:dyDescent="0.25">
      <c r="A30" s="355"/>
      <c r="B30" s="6" t="s">
        <v>79</v>
      </c>
      <c r="C30" s="58" t="s">
        <v>108</v>
      </c>
      <c r="D30" s="66">
        <v>1351.8</v>
      </c>
      <c r="E30" s="60">
        <v>43742</v>
      </c>
      <c r="F30" s="6" t="s">
        <v>47</v>
      </c>
      <c r="G30" s="358"/>
      <c r="H30" s="361"/>
    </row>
    <row r="31" spans="1:8" x14ac:dyDescent="0.25">
      <c r="A31" s="355"/>
      <c r="B31" s="6" t="s">
        <v>126</v>
      </c>
      <c r="C31" s="58" t="s">
        <v>108</v>
      </c>
      <c r="D31" s="66">
        <v>1659.8</v>
      </c>
      <c r="E31" s="60">
        <v>43742</v>
      </c>
      <c r="F31" s="6" t="s">
        <v>47</v>
      </c>
      <c r="G31" s="358"/>
      <c r="H31" s="361"/>
    </row>
    <row r="32" spans="1:8" x14ac:dyDescent="0.25">
      <c r="A32" s="355"/>
      <c r="B32" s="6" t="s">
        <v>60</v>
      </c>
      <c r="C32" s="58" t="s">
        <v>108</v>
      </c>
      <c r="D32" s="66">
        <v>1285.8</v>
      </c>
      <c r="E32" s="60">
        <v>43742</v>
      </c>
      <c r="F32" s="6" t="s">
        <v>47</v>
      </c>
      <c r="G32" s="358"/>
      <c r="H32" s="361"/>
    </row>
    <row r="33" spans="1:8" x14ac:dyDescent="0.25">
      <c r="A33" s="355"/>
      <c r="B33" s="200" t="s">
        <v>61</v>
      </c>
      <c r="C33" s="58" t="s">
        <v>108</v>
      </c>
      <c r="D33" s="201">
        <v>1253.8</v>
      </c>
      <c r="E33" s="202">
        <v>43742</v>
      </c>
      <c r="F33" s="200" t="s">
        <v>47</v>
      </c>
      <c r="G33" s="358"/>
      <c r="H33" s="361"/>
    </row>
    <row r="34" spans="1:8" x14ac:dyDescent="0.25">
      <c r="A34" s="355"/>
      <c r="B34" s="200" t="s">
        <v>259</v>
      </c>
      <c r="C34" s="58" t="s">
        <v>74</v>
      </c>
      <c r="D34" s="201">
        <v>357.2</v>
      </c>
      <c r="E34" s="202">
        <v>43745</v>
      </c>
      <c r="F34" s="200" t="s">
        <v>47</v>
      </c>
      <c r="G34" s="358"/>
      <c r="H34" s="361"/>
    </row>
    <row r="35" spans="1:8" x14ac:dyDescent="0.25">
      <c r="A35" s="355"/>
      <c r="B35" s="200" t="s">
        <v>48</v>
      </c>
      <c r="C35" s="58" t="s">
        <v>260</v>
      </c>
      <c r="D35" s="201">
        <v>5446.5</v>
      </c>
      <c r="E35" s="202">
        <v>43745</v>
      </c>
      <c r="F35" s="200" t="s">
        <v>47</v>
      </c>
      <c r="G35" s="358"/>
      <c r="H35" s="361"/>
    </row>
    <row r="36" spans="1:8" x14ac:dyDescent="0.25">
      <c r="A36" s="355"/>
      <c r="B36" s="200" t="s">
        <v>50</v>
      </c>
      <c r="C36" s="58" t="s">
        <v>74</v>
      </c>
      <c r="D36" s="201">
        <v>186</v>
      </c>
      <c r="E36" s="202">
        <v>43745</v>
      </c>
      <c r="F36" s="200" t="s">
        <v>47</v>
      </c>
      <c r="G36" s="358"/>
      <c r="H36" s="361"/>
    </row>
    <row r="37" spans="1:8" x14ac:dyDescent="0.25">
      <c r="A37" s="355"/>
      <c r="B37" s="200" t="s">
        <v>52</v>
      </c>
      <c r="C37" s="58" t="s">
        <v>74</v>
      </c>
      <c r="D37" s="201">
        <v>300</v>
      </c>
      <c r="E37" s="202">
        <v>43745</v>
      </c>
      <c r="F37" s="200" t="s">
        <v>47</v>
      </c>
      <c r="G37" s="358"/>
      <c r="H37" s="361"/>
    </row>
    <row r="38" spans="1:8" x14ac:dyDescent="0.25">
      <c r="A38" s="355"/>
      <c r="B38" s="200" t="s">
        <v>109</v>
      </c>
      <c r="C38" s="58" t="s">
        <v>74</v>
      </c>
      <c r="D38" s="201">
        <v>300</v>
      </c>
      <c r="E38" s="202">
        <v>43745</v>
      </c>
      <c r="F38" s="200" t="s">
        <v>47</v>
      </c>
      <c r="G38" s="358"/>
      <c r="H38" s="361"/>
    </row>
    <row r="39" spans="1:8" x14ac:dyDescent="0.25">
      <c r="A39" s="355"/>
      <c r="B39" s="200" t="s">
        <v>110</v>
      </c>
      <c r="C39" s="58" t="s">
        <v>74</v>
      </c>
      <c r="D39" s="201">
        <v>300</v>
      </c>
      <c r="E39" s="202">
        <v>43745</v>
      </c>
      <c r="F39" s="200" t="s">
        <v>47</v>
      </c>
      <c r="G39" s="358"/>
      <c r="H39" s="361"/>
    </row>
    <row r="40" spans="1:8" x14ac:dyDescent="0.25">
      <c r="A40" s="355"/>
      <c r="B40" s="200" t="s">
        <v>140</v>
      </c>
      <c r="C40" s="58" t="s">
        <v>142</v>
      </c>
      <c r="D40" s="201">
        <v>300</v>
      </c>
      <c r="E40" s="202">
        <v>43745</v>
      </c>
      <c r="F40" s="200" t="s">
        <v>47</v>
      </c>
      <c r="G40" s="358"/>
      <c r="H40" s="361"/>
    </row>
    <row r="41" spans="1:8" x14ac:dyDescent="0.25">
      <c r="A41" s="355"/>
      <c r="B41" s="200" t="s">
        <v>59</v>
      </c>
      <c r="C41" s="58" t="s">
        <v>74</v>
      </c>
      <c r="D41" s="201">
        <v>300</v>
      </c>
      <c r="E41" s="202">
        <v>43745</v>
      </c>
      <c r="F41" s="200" t="s">
        <v>47</v>
      </c>
      <c r="G41" s="358"/>
      <c r="H41" s="361"/>
    </row>
    <row r="42" spans="1:8" x14ac:dyDescent="0.25">
      <c r="A42" s="355"/>
      <c r="B42" s="200" t="s">
        <v>128</v>
      </c>
      <c r="C42" s="58" t="s">
        <v>261</v>
      </c>
      <c r="D42" s="201">
        <v>2704.11</v>
      </c>
      <c r="E42" s="202">
        <v>43745</v>
      </c>
      <c r="F42" s="200" t="s">
        <v>62</v>
      </c>
      <c r="G42" s="358"/>
      <c r="H42" s="361"/>
    </row>
    <row r="43" spans="1:8" x14ac:dyDescent="0.25">
      <c r="A43" s="355"/>
      <c r="B43" s="200" t="s">
        <v>128</v>
      </c>
      <c r="C43" s="200" t="s">
        <v>262</v>
      </c>
      <c r="D43" s="201">
        <v>2530.14</v>
      </c>
      <c r="E43" s="202">
        <v>43745</v>
      </c>
      <c r="F43" s="200" t="s">
        <v>62</v>
      </c>
      <c r="G43" s="358"/>
      <c r="H43" s="361"/>
    </row>
    <row r="44" spans="1:8" x14ac:dyDescent="0.25">
      <c r="A44" s="355"/>
      <c r="B44" s="200" t="s">
        <v>128</v>
      </c>
      <c r="C44" s="200" t="s">
        <v>263</v>
      </c>
      <c r="D44" s="201">
        <v>317.66000000000003</v>
      </c>
      <c r="E44" s="202">
        <v>43756</v>
      </c>
      <c r="F44" s="200" t="s">
        <v>62</v>
      </c>
      <c r="G44" s="358"/>
      <c r="H44" s="361"/>
    </row>
    <row r="45" spans="1:8" x14ac:dyDescent="0.25">
      <c r="A45" s="355"/>
      <c r="B45" s="200" t="s">
        <v>128</v>
      </c>
      <c r="C45" s="200" t="s">
        <v>249</v>
      </c>
      <c r="D45" s="201">
        <v>337.48</v>
      </c>
      <c r="E45" s="202">
        <v>43756</v>
      </c>
      <c r="F45" s="200" t="s">
        <v>62</v>
      </c>
      <c r="G45" s="358"/>
      <c r="H45" s="361"/>
    </row>
    <row r="46" spans="1:8" x14ac:dyDescent="0.25">
      <c r="A46" s="355"/>
      <c r="B46" s="200" t="s">
        <v>128</v>
      </c>
      <c r="C46" s="200" t="s">
        <v>250</v>
      </c>
      <c r="D46" s="201">
        <v>11380.87</v>
      </c>
      <c r="E46" s="202">
        <v>43756</v>
      </c>
      <c r="F46" s="200" t="s">
        <v>62</v>
      </c>
      <c r="G46" s="358"/>
      <c r="H46" s="361"/>
    </row>
    <row r="47" spans="1:8" x14ac:dyDescent="0.25">
      <c r="A47" s="355"/>
      <c r="B47" s="200" t="s">
        <v>60</v>
      </c>
      <c r="C47" s="200" t="s">
        <v>264</v>
      </c>
      <c r="D47" s="201">
        <v>1505.85</v>
      </c>
      <c r="E47" s="202">
        <v>43769</v>
      </c>
      <c r="F47" s="200" t="s">
        <v>47</v>
      </c>
      <c r="G47" s="358"/>
      <c r="H47" s="361"/>
    </row>
    <row r="48" spans="1:8" x14ac:dyDescent="0.25">
      <c r="A48" s="355"/>
      <c r="B48" s="200"/>
      <c r="C48" s="200"/>
      <c r="D48" s="201"/>
      <c r="E48" s="202"/>
      <c r="F48" s="200"/>
      <c r="G48" s="358"/>
      <c r="H48" s="361"/>
    </row>
    <row r="49" spans="1:8" ht="16.5" thickBot="1" x14ac:dyDescent="0.3">
      <c r="A49" s="356"/>
      <c r="B49" s="11"/>
      <c r="C49" s="11"/>
      <c r="D49" s="69"/>
      <c r="E49" s="61"/>
      <c r="F49" s="216"/>
      <c r="G49" s="359"/>
      <c r="H49" s="362"/>
    </row>
    <row r="50" spans="1:8" ht="16.5" thickBot="1" x14ac:dyDescent="0.3">
      <c r="A50" s="12"/>
      <c r="B50" s="13"/>
      <c r="C50" s="13"/>
      <c r="D50" s="110">
        <f>SUM(D17:D49)</f>
        <v>50286.16</v>
      </c>
      <c r="E50" s="96"/>
      <c r="F50" s="13"/>
      <c r="G50" s="222"/>
      <c r="H50" s="84"/>
    </row>
    <row r="51" spans="1:8" ht="16.5" thickBot="1" x14ac:dyDescent="0.3">
      <c r="A51" s="14"/>
      <c r="B51" s="13"/>
      <c r="C51" s="13"/>
      <c r="D51" s="70"/>
      <c r="E51" s="97"/>
      <c r="F51" s="13"/>
      <c r="G51" s="222"/>
      <c r="H51" s="84"/>
    </row>
    <row r="52" spans="1:8" x14ac:dyDescent="0.25">
      <c r="A52" s="363" t="s">
        <v>23</v>
      </c>
      <c r="B52" s="4" t="s">
        <v>117</v>
      </c>
      <c r="C52" s="4" t="s">
        <v>265</v>
      </c>
      <c r="D52" s="65">
        <v>1663.56</v>
      </c>
      <c r="E52" s="15">
        <v>43739</v>
      </c>
      <c r="F52" s="5" t="s">
        <v>43</v>
      </c>
      <c r="G52" s="367">
        <v>0.44409999999999999</v>
      </c>
      <c r="H52" s="371">
        <v>0.3901</v>
      </c>
    </row>
    <row r="53" spans="1:8" x14ac:dyDescent="0.25">
      <c r="A53" s="364"/>
      <c r="B53" s="6" t="s">
        <v>266</v>
      </c>
      <c r="C53" s="6" t="s">
        <v>166</v>
      </c>
      <c r="D53" s="66">
        <v>1405.25</v>
      </c>
      <c r="E53" s="16">
        <v>43740</v>
      </c>
      <c r="F53" s="7" t="s">
        <v>43</v>
      </c>
      <c r="G53" s="368"/>
      <c r="H53" s="372"/>
    </row>
    <row r="54" spans="1:8" x14ac:dyDescent="0.25">
      <c r="A54" s="364"/>
      <c r="B54" s="6" t="s">
        <v>98</v>
      </c>
      <c r="C54" s="6" t="s">
        <v>118</v>
      </c>
      <c r="D54" s="66">
        <v>1048.5</v>
      </c>
      <c r="E54" s="16">
        <v>43741</v>
      </c>
      <c r="F54" s="7" t="s">
        <v>43</v>
      </c>
      <c r="G54" s="368"/>
      <c r="H54" s="372"/>
    </row>
    <row r="55" spans="1:8" x14ac:dyDescent="0.25">
      <c r="A55" s="364"/>
      <c r="B55" s="6" t="s">
        <v>80</v>
      </c>
      <c r="C55" s="6" t="s">
        <v>46</v>
      </c>
      <c r="D55" s="66">
        <v>4287.5</v>
      </c>
      <c r="E55" s="16">
        <v>43742</v>
      </c>
      <c r="F55" s="7" t="s">
        <v>84</v>
      </c>
      <c r="G55" s="368"/>
      <c r="H55" s="372"/>
    </row>
    <row r="56" spans="1:8" x14ac:dyDescent="0.25">
      <c r="A56" s="364"/>
      <c r="B56" s="6" t="s">
        <v>103</v>
      </c>
      <c r="C56" s="17" t="s">
        <v>134</v>
      </c>
      <c r="D56" s="66">
        <v>2313.66</v>
      </c>
      <c r="E56" s="16">
        <v>43745</v>
      </c>
      <c r="F56" s="7" t="s">
        <v>43</v>
      </c>
      <c r="G56" s="368"/>
      <c r="H56" s="372"/>
    </row>
    <row r="57" spans="1:8" x14ac:dyDescent="0.25">
      <c r="A57" s="364"/>
      <c r="B57" s="6" t="s">
        <v>117</v>
      </c>
      <c r="C57" s="6" t="s">
        <v>137</v>
      </c>
      <c r="D57" s="66">
        <v>2486.6799999999998</v>
      </c>
      <c r="E57" s="16">
        <v>43745</v>
      </c>
      <c r="F57" s="7" t="s">
        <v>43</v>
      </c>
      <c r="G57" s="368"/>
      <c r="H57" s="372"/>
    </row>
    <row r="58" spans="1:8" x14ac:dyDescent="0.25">
      <c r="A58" s="364"/>
      <c r="B58" s="6" t="s">
        <v>180</v>
      </c>
      <c r="C58" s="17" t="s">
        <v>118</v>
      </c>
      <c r="D58" s="66">
        <v>1870</v>
      </c>
      <c r="E58" s="16">
        <v>43745</v>
      </c>
      <c r="F58" s="7" t="s">
        <v>43</v>
      </c>
      <c r="G58" s="368"/>
      <c r="H58" s="372"/>
    </row>
    <row r="59" spans="1:8" x14ac:dyDescent="0.25">
      <c r="A59" s="364"/>
      <c r="B59" s="6" t="s">
        <v>266</v>
      </c>
      <c r="C59" s="6" t="s">
        <v>247</v>
      </c>
      <c r="D59" s="66">
        <v>1397.55</v>
      </c>
      <c r="E59" s="16">
        <v>43746</v>
      </c>
      <c r="F59" s="7" t="s">
        <v>43</v>
      </c>
      <c r="G59" s="368"/>
      <c r="H59" s="372"/>
    </row>
    <row r="60" spans="1:8" x14ac:dyDescent="0.25">
      <c r="A60" s="364"/>
      <c r="B60" s="6" t="s">
        <v>80</v>
      </c>
      <c r="C60" s="6" t="s">
        <v>46</v>
      </c>
      <c r="D60" s="66">
        <v>4577.5</v>
      </c>
      <c r="E60" s="16">
        <v>43749</v>
      </c>
      <c r="F60" s="7" t="s">
        <v>84</v>
      </c>
      <c r="G60" s="368"/>
      <c r="H60" s="372"/>
    </row>
    <row r="61" spans="1:8" x14ac:dyDescent="0.25">
      <c r="A61" s="364"/>
      <c r="B61" s="6" t="s">
        <v>136</v>
      </c>
      <c r="C61" s="6" t="s">
        <v>99</v>
      </c>
      <c r="D61" s="66">
        <v>7236.6</v>
      </c>
      <c r="E61" s="16">
        <v>43752</v>
      </c>
      <c r="F61" s="7" t="s">
        <v>43</v>
      </c>
      <c r="G61" s="368"/>
      <c r="H61" s="372"/>
    </row>
    <row r="62" spans="1:8" x14ac:dyDescent="0.25">
      <c r="A62" s="364"/>
      <c r="B62" s="6" t="s">
        <v>103</v>
      </c>
      <c r="C62" s="6" t="s">
        <v>192</v>
      </c>
      <c r="D62" s="66">
        <v>1073.2</v>
      </c>
      <c r="E62" s="16">
        <v>43752</v>
      </c>
      <c r="F62" s="7" t="s">
        <v>43</v>
      </c>
      <c r="G62" s="368"/>
      <c r="H62" s="372"/>
    </row>
    <row r="63" spans="1:8" x14ac:dyDescent="0.25">
      <c r="A63" s="364"/>
      <c r="B63" s="6" t="s">
        <v>267</v>
      </c>
      <c r="C63" s="6" t="s">
        <v>268</v>
      </c>
      <c r="D63" s="66">
        <v>1639.2</v>
      </c>
      <c r="E63" s="16">
        <v>43752</v>
      </c>
      <c r="F63" s="7" t="s">
        <v>43</v>
      </c>
      <c r="G63" s="368"/>
      <c r="H63" s="372"/>
    </row>
    <row r="64" spans="1:8" x14ac:dyDescent="0.25">
      <c r="A64" s="364"/>
      <c r="B64" s="6" t="s">
        <v>269</v>
      </c>
      <c r="C64" s="17" t="s">
        <v>270</v>
      </c>
      <c r="D64" s="66">
        <v>313.44</v>
      </c>
      <c r="E64" s="16">
        <v>43753</v>
      </c>
      <c r="F64" s="7" t="s">
        <v>43</v>
      </c>
      <c r="G64" s="368"/>
      <c r="H64" s="372"/>
    </row>
    <row r="65" spans="1:8" x14ac:dyDescent="0.25">
      <c r="A65" s="364"/>
      <c r="B65" s="6" t="s">
        <v>117</v>
      </c>
      <c r="C65" s="6" t="s">
        <v>271</v>
      </c>
      <c r="D65" s="66">
        <v>2605.65</v>
      </c>
      <c r="E65" s="16">
        <v>43753</v>
      </c>
      <c r="F65" s="7" t="s">
        <v>43</v>
      </c>
      <c r="G65" s="368"/>
      <c r="H65" s="372"/>
    </row>
    <row r="66" spans="1:8" x14ac:dyDescent="0.25">
      <c r="A66" s="364"/>
      <c r="B66" s="10" t="s">
        <v>146</v>
      </c>
      <c r="C66" s="6" t="s">
        <v>272</v>
      </c>
      <c r="D66" s="66">
        <v>1810.79</v>
      </c>
      <c r="E66" s="16">
        <v>43753</v>
      </c>
      <c r="F66" s="7" t="s">
        <v>43</v>
      </c>
      <c r="G66" s="368"/>
      <c r="H66" s="372"/>
    </row>
    <row r="67" spans="1:8" x14ac:dyDescent="0.25">
      <c r="A67" s="364"/>
      <c r="B67" s="6" t="s">
        <v>147</v>
      </c>
      <c r="C67" s="6" t="s">
        <v>102</v>
      </c>
      <c r="D67" s="66">
        <v>4100</v>
      </c>
      <c r="E67" s="16">
        <v>43753</v>
      </c>
      <c r="F67" s="7" t="s">
        <v>84</v>
      </c>
      <c r="G67" s="368"/>
      <c r="H67" s="372"/>
    </row>
    <row r="68" spans="1:8" x14ac:dyDescent="0.25">
      <c r="A68" s="364"/>
      <c r="B68" s="6" t="s">
        <v>98</v>
      </c>
      <c r="C68" s="6" t="s">
        <v>273</v>
      </c>
      <c r="D68" s="66">
        <v>1940.76</v>
      </c>
      <c r="E68" s="16">
        <v>43754</v>
      </c>
      <c r="F68" s="7" t="s">
        <v>84</v>
      </c>
      <c r="G68" s="368"/>
      <c r="H68" s="372"/>
    </row>
    <row r="69" spans="1:8" x14ac:dyDescent="0.25">
      <c r="A69" s="364"/>
      <c r="B69" s="6" t="s">
        <v>135</v>
      </c>
      <c r="C69" s="6" t="s">
        <v>274</v>
      </c>
      <c r="D69" s="66">
        <v>614.62</v>
      </c>
      <c r="E69" s="16">
        <v>43755</v>
      </c>
      <c r="F69" s="7" t="s">
        <v>43</v>
      </c>
      <c r="G69" s="368"/>
      <c r="H69" s="372"/>
    </row>
    <row r="70" spans="1:8" x14ac:dyDescent="0.25">
      <c r="A70" s="364"/>
      <c r="B70" s="6" t="s">
        <v>80</v>
      </c>
      <c r="C70" s="6" t="s">
        <v>46</v>
      </c>
      <c r="D70" s="66">
        <v>4038</v>
      </c>
      <c r="E70" s="16">
        <v>43756</v>
      </c>
      <c r="F70" s="7" t="s">
        <v>84</v>
      </c>
      <c r="G70" s="368"/>
      <c r="H70" s="372"/>
    </row>
    <row r="71" spans="1:8" x14ac:dyDescent="0.25">
      <c r="A71" s="364"/>
      <c r="B71" s="6" t="s">
        <v>105</v>
      </c>
      <c r="C71" s="6" t="s">
        <v>275</v>
      </c>
      <c r="D71" s="66">
        <v>1848.87</v>
      </c>
      <c r="E71" s="16">
        <v>43759</v>
      </c>
      <c r="F71" s="7" t="s">
        <v>43</v>
      </c>
      <c r="G71" s="368"/>
      <c r="H71" s="372"/>
    </row>
    <row r="72" spans="1:8" x14ac:dyDescent="0.25">
      <c r="A72" s="364"/>
      <c r="B72" s="6" t="s">
        <v>103</v>
      </c>
      <c r="C72" s="6" t="s">
        <v>134</v>
      </c>
      <c r="D72" s="66">
        <v>2518.1999999999998</v>
      </c>
      <c r="E72" s="16">
        <v>43759</v>
      </c>
      <c r="F72" s="7" t="s">
        <v>43</v>
      </c>
      <c r="G72" s="368"/>
      <c r="H72" s="372"/>
    </row>
    <row r="73" spans="1:8" x14ac:dyDescent="0.25">
      <c r="A73" s="364"/>
      <c r="B73" s="6" t="s">
        <v>146</v>
      </c>
      <c r="C73" s="17" t="s">
        <v>276</v>
      </c>
      <c r="D73" s="66">
        <v>1536.34</v>
      </c>
      <c r="E73" s="16">
        <v>43759</v>
      </c>
      <c r="F73" s="7" t="s">
        <v>43</v>
      </c>
      <c r="G73" s="368"/>
      <c r="H73" s="372"/>
    </row>
    <row r="74" spans="1:8" x14ac:dyDescent="0.25">
      <c r="A74" s="364"/>
      <c r="B74" s="6" t="s">
        <v>138</v>
      </c>
      <c r="C74" s="17" t="s">
        <v>148</v>
      </c>
      <c r="D74" s="66">
        <v>3314.63</v>
      </c>
      <c r="E74" s="16">
        <v>43760</v>
      </c>
      <c r="F74" s="7" t="s">
        <v>43</v>
      </c>
      <c r="G74" s="368"/>
      <c r="H74" s="372"/>
    </row>
    <row r="75" spans="1:8" x14ac:dyDescent="0.25">
      <c r="A75" s="364"/>
      <c r="B75" s="6" t="s">
        <v>98</v>
      </c>
      <c r="C75" s="17" t="s">
        <v>277</v>
      </c>
      <c r="D75" s="66">
        <v>2475</v>
      </c>
      <c r="E75" s="16">
        <v>43760</v>
      </c>
      <c r="F75" s="7" t="s">
        <v>43</v>
      </c>
      <c r="G75" s="368"/>
      <c r="H75" s="372"/>
    </row>
    <row r="76" spans="1:8" x14ac:dyDescent="0.25">
      <c r="A76" s="364"/>
      <c r="B76" s="6" t="s">
        <v>278</v>
      </c>
      <c r="C76" s="10" t="s">
        <v>221</v>
      </c>
      <c r="D76" s="66">
        <v>1048.8</v>
      </c>
      <c r="E76" s="16">
        <v>43761</v>
      </c>
      <c r="F76" s="7" t="s">
        <v>43</v>
      </c>
      <c r="G76" s="368"/>
      <c r="H76" s="372"/>
    </row>
    <row r="77" spans="1:8" x14ac:dyDescent="0.25">
      <c r="A77" s="364"/>
      <c r="B77" s="6" t="s">
        <v>146</v>
      </c>
      <c r="C77" s="10" t="s">
        <v>104</v>
      </c>
      <c r="D77" s="66">
        <v>1110.9000000000001</v>
      </c>
      <c r="E77" s="16">
        <v>43761</v>
      </c>
      <c r="F77" s="7" t="s">
        <v>43</v>
      </c>
      <c r="G77" s="368"/>
      <c r="H77" s="372"/>
    </row>
    <row r="78" spans="1:8" x14ac:dyDescent="0.25">
      <c r="A78" s="364"/>
      <c r="B78" s="6" t="s">
        <v>143</v>
      </c>
      <c r="C78" s="6" t="s">
        <v>227</v>
      </c>
      <c r="D78" s="66">
        <v>1216.3</v>
      </c>
      <c r="E78" s="16">
        <v>43763</v>
      </c>
      <c r="F78" s="7" t="s">
        <v>43</v>
      </c>
      <c r="G78" s="368"/>
      <c r="H78" s="372"/>
    </row>
    <row r="79" spans="1:8" x14ac:dyDescent="0.25">
      <c r="A79" s="364"/>
      <c r="B79" s="6" t="s">
        <v>80</v>
      </c>
      <c r="C79" s="6" t="s">
        <v>46</v>
      </c>
      <c r="D79" s="66">
        <v>4051</v>
      </c>
      <c r="E79" s="16">
        <v>43763</v>
      </c>
      <c r="F79" s="7" t="s">
        <v>84</v>
      </c>
      <c r="G79" s="368"/>
      <c r="H79" s="372"/>
    </row>
    <row r="80" spans="1:8" x14ac:dyDescent="0.25">
      <c r="A80" s="364"/>
      <c r="B80" s="6" t="s">
        <v>279</v>
      </c>
      <c r="C80" s="10" t="s">
        <v>232</v>
      </c>
      <c r="D80" s="66">
        <v>1710</v>
      </c>
      <c r="E80" s="16">
        <v>43766</v>
      </c>
      <c r="F80" s="7" t="s">
        <v>43</v>
      </c>
      <c r="G80" s="368"/>
      <c r="H80" s="372"/>
    </row>
    <row r="81" spans="1:8" x14ac:dyDescent="0.25">
      <c r="A81" s="364"/>
      <c r="B81" s="6" t="s">
        <v>103</v>
      </c>
      <c r="C81" s="10" t="s">
        <v>144</v>
      </c>
      <c r="D81" s="66">
        <v>1613.5</v>
      </c>
      <c r="E81" s="16">
        <v>43766</v>
      </c>
      <c r="F81" s="7" t="s">
        <v>43</v>
      </c>
      <c r="G81" s="368"/>
      <c r="H81" s="372"/>
    </row>
    <row r="82" spans="1:8" x14ac:dyDescent="0.25">
      <c r="A82" s="364"/>
      <c r="B82" s="6" t="s">
        <v>98</v>
      </c>
      <c r="C82" s="17" t="s">
        <v>118</v>
      </c>
      <c r="D82" s="66">
        <v>1153.3499999999999</v>
      </c>
      <c r="E82" s="16">
        <v>43767</v>
      </c>
      <c r="F82" s="7" t="s">
        <v>43</v>
      </c>
      <c r="G82" s="368"/>
      <c r="H82" s="372"/>
    </row>
    <row r="83" spans="1:8" x14ac:dyDescent="0.25">
      <c r="A83" s="364"/>
      <c r="B83" s="10" t="s">
        <v>266</v>
      </c>
      <c r="C83" s="6" t="s">
        <v>247</v>
      </c>
      <c r="D83" s="66">
        <v>1374.92</v>
      </c>
      <c r="E83" s="16">
        <v>43767</v>
      </c>
      <c r="F83" s="7" t="s">
        <v>43</v>
      </c>
      <c r="G83" s="368"/>
      <c r="H83" s="372"/>
    </row>
    <row r="84" spans="1:8" x14ac:dyDescent="0.25">
      <c r="A84" s="364"/>
      <c r="B84" s="6" t="s">
        <v>280</v>
      </c>
      <c r="C84" s="6" t="s">
        <v>106</v>
      </c>
      <c r="D84" s="66">
        <v>1717.2</v>
      </c>
      <c r="E84" s="16">
        <v>43768</v>
      </c>
      <c r="F84" s="7" t="s">
        <v>43</v>
      </c>
      <c r="G84" s="368"/>
      <c r="H84" s="372"/>
    </row>
    <row r="85" spans="1:8" x14ac:dyDescent="0.25">
      <c r="A85" s="364"/>
      <c r="B85" s="6" t="s">
        <v>281</v>
      </c>
      <c r="C85" s="6" t="s">
        <v>240</v>
      </c>
      <c r="D85" s="66">
        <v>450</v>
      </c>
      <c r="E85" s="16">
        <v>43768</v>
      </c>
      <c r="F85" s="7" t="s">
        <v>43</v>
      </c>
      <c r="G85" s="368"/>
      <c r="H85" s="372"/>
    </row>
    <row r="86" spans="1:8" x14ac:dyDescent="0.25">
      <c r="A86" s="364"/>
      <c r="B86" s="6" t="s">
        <v>146</v>
      </c>
      <c r="C86" s="6" t="s">
        <v>241</v>
      </c>
      <c r="D86" s="66">
        <v>4082.31</v>
      </c>
      <c r="E86" s="16">
        <v>43768</v>
      </c>
      <c r="F86" s="7" t="s">
        <v>43</v>
      </c>
      <c r="G86" s="368"/>
      <c r="H86" s="372"/>
    </row>
    <row r="87" spans="1:8" x14ac:dyDescent="0.25">
      <c r="A87" s="364"/>
      <c r="B87" s="6" t="s">
        <v>147</v>
      </c>
      <c r="C87" s="17" t="s">
        <v>102</v>
      </c>
      <c r="D87" s="66">
        <v>4100</v>
      </c>
      <c r="E87" s="16">
        <v>43769</v>
      </c>
      <c r="F87" s="7" t="s">
        <v>84</v>
      </c>
      <c r="G87" s="368"/>
      <c r="H87" s="372"/>
    </row>
    <row r="88" spans="1:8" x14ac:dyDescent="0.25">
      <c r="A88" s="365"/>
      <c r="B88" s="200"/>
      <c r="C88" s="200"/>
      <c r="D88" s="201"/>
      <c r="E88" s="203"/>
      <c r="F88" s="204"/>
      <c r="G88" s="369"/>
      <c r="H88" s="373"/>
    </row>
    <row r="89" spans="1:8" ht="16.5" thickBot="1" x14ac:dyDescent="0.3">
      <c r="A89" s="366"/>
      <c r="B89" s="21"/>
      <c r="C89" s="22"/>
      <c r="D89" s="71"/>
      <c r="E89" s="99"/>
      <c r="F89" s="23"/>
      <c r="G89" s="370"/>
      <c r="H89" s="374"/>
    </row>
    <row r="90" spans="1:8" ht="16.5" thickBot="1" x14ac:dyDescent="0.3">
      <c r="A90" s="13"/>
      <c r="B90" s="13"/>
      <c r="C90" s="13"/>
      <c r="D90" s="111">
        <f>SUM(D52:D89)</f>
        <v>81743.78</v>
      </c>
      <c r="E90" s="97"/>
      <c r="F90" s="118"/>
      <c r="G90" s="222"/>
      <c r="H90" s="84"/>
    </row>
    <row r="91" spans="1:8" x14ac:dyDescent="0.25">
      <c r="A91" s="13"/>
      <c r="B91" s="13"/>
      <c r="C91" s="13"/>
      <c r="D91" s="70"/>
      <c r="E91" s="97"/>
      <c r="F91" s="13"/>
      <c r="G91" s="222"/>
      <c r="H91" s="84"/>
    </row>
    <row r="92" spans="1:8" ht="16.5" thickBot="1" x14ac:dyDescent="0.3">
      <c r="A92" s="13"/>
      <c r="B92" s="13"/>
      <c r="C92" s="13"/>
      <c r="D92" s="70"/>
      <c r="E92" s="97"/>
      <c r="F92" s="13"/>
      <c r="G92" s="222"/>
      <c r="H92" s="84"/>
    </row>
    <row r="93" spans="1:8" x14ac:dyDescent="0.25">
      <c r="A93" s="363" t="s">
        <v>24</v>
      </c>
      <c r="B93" s="4" t="s">
        <v>283</v>
      </c>
      <c r="C93" s="4" t="s">
        <v>284</v>
      </c>
      <c r="D93" s="65">
        <v>630</v>
      </c>
      <c r="E93" s="15">
        <v>43739</v>
      </c>
      <c r="F93" s="5" t="s">
        <v>43</v>
      </c>
      <c r="G93" s="367">
        <f>D101/D171</f>
        <v>3.1369876209078183E-2</v>
      </c>
      <c r="H93" s="371">
        <v>3.6799999999999999E-2</v>
      </c>
    </row>
    <row r="94" spans="1:8" x14ac:dyDescent="0.25">
      <c r="A94" s="364"/>
      <c r="B94" s="6" t="s">
        <v>67</v>
      </c>
      <c r="C94" s="6" t="s">
        <v>150</v>
      </c>
      <c r="D94" s="66">
        <v>1208.82</v>
      </c>
      <c r="E94" s="16">
        <v>43742</v>
      </c>
      <c r="F94" s="7" t="s">
        <v>43</v>
      </c>
      <c r="G94" s="368"/>
      <c r="H94" s="372"/>
    </row>
    <row r="95" spans="1:8" x14ac:dyDescent="0.25">
      <c r="A95" s="364"/>
      <c r="B95" s="6" t="s">
        <v>198</v>
      </c>
      <c r="C95" s="6" t="s">
        <v>199</v>
      </c>
      <c r="D95" s="66">
        <v>502.71</v>
      </c>
      <c r="E95" s="16">
        <v>43753</v>
      </c>
      <c r="F95" s="7" t="s">
        <v>43</v>
      </c>
      <c r="G95" s="368"/>
      <c r="H95" s="372"/>
    </row>
    <row r="96" spans="1:8" x14ac:dyDescent="0.25">
      <c r="A96" s="364"/>
      <c r="B96" s="6" t="s">
        <v>149</v>
      </c>
      <c r="C96" s="17" t="s">
        <v>139</v>
      </c>
      <c r="D96" s="66">
        <v>780</v>
      </c>
      <c r="E96" s="16">
        <v>43754</v>
      </c>
      <c r="F96" s="7" t="s">
        <v>43</v>
      </c>
      <c r="G96" s="368"/>
      <c r="H96" s="372"/>
    </row>
    <row r="97" spans="1:8" x14ac:dyDescent="0.25">
      <c r="A97" s="364"/>
      <c r="B97" s="18" t="s">
        <v>67</v>
      </c>
      <c r="C97" s="18" t="s">
        <v>150</v>
      </c>
      <c r="D97" s="20">
        <v>2391.94</v>
      </c>
      <c r="E97" s="98">
        <v>43762</v>
      </c>
      <c r="F97" s="7" t="s">
        <v>43</v>
      </c>
      <c r="G97" s="368"/>
      <c r="H97" s="372"/>
    </row>
    <row r="98" spans="1:8" x14ac:dyDescent="0.25">
      <c r="A98" s="364"/>
      <c r="B98" s="25"/>
      <c r="C98" s="18"/>
      <c r="D98" s="26"/>
      <c r="E98" s="98"/>
      <c r="F98" s="7"/>
      <c r="G98" s="368"/>
      <c r="H98" s="372"/>
    </row>
    <row r="99" spans="1:8" x14ac:dyDescent="0.25">
      <c r="A99" s="364"/>
      <c r="B99" s="25"/>
      <c r="C99" s="18"/>
      <c r="D99" s="26"/>
      <c r="E99" s="98"/>
      <c r="F99" s="7"/>
      <c r="G99" s="368"/>
      <c r="H99" s="372"/>
    </row>
    <row r="100" spans="1:8" ht="16.5" thickBot="1" x14ac:dyDescent="0.3">
      <c r="A100" s="364"/>
      <c r="B100" s="18"/>
      <c r="C100" s="18"/>
      <c r="D100" s="19"/>
      <c r="E100" s="100"/>
      <c r="F100" s="7"/>
      <c r="G100" s="368"/>
      <c r="H100" s="372"/>
    </row>
    <row r="101" spans="1:8" ht="16.5" thickBot="1" x14ac:dyDescent="0.3">
      <c r="A101" s="27"/>
      <c r="B101" s="13"/>
      <c r="C101" s="13"/>
      <c r="D101" s="112">
        <f>SUM(D93:D100)</f>
        <v>5513.4699999999993</v>
      </c>
      <c r="E101" s="97"/>
      <c r="F101" s="13"/>
      <c r="G101" s="223"/>
      <c r="H101" s="91"/>
    </row>
    <row r="102" spans="1:8" x14ac:dyDescent="0.25">
      <c r="A102" s="27"/>
      <c r="B102" s="13"/>
      <c r="C102" s="13"/>
      <c r="D102" s="70"/>
      <c r="E102" s="97"/>
      <c r="F102" s="13"/>
      <c r="G102" s="223"/>
      <c r="H102" s="91"/>
    </row>
    <row r="103" spans="1:8" x14ac:dyDescent="0.25">
      <c r="A103" s="379"/>
      <c r="B103" s="6" t="s">
        <v>101</v>
      </c>
      <c r="C103" s="6" t="s">
        <v>63</v>
      </c>
      <c r="D103" s="72">
        <v>410.54</v>
      </c>
      <c r="E103" s="29">
        <v>43748</v>
      </c>
      <c r="F103" s="30" t="s">
        <v>43</v>
      </c>
      <c r="G103" s="375"/>
      <c r="H103" s="377"/>
    </row>
    <row r="104" spans="1:8" x14ac:dyDescent="0.25">
      <c r="A104" s="379"/>
      <c r="B104" s="18" t="s">
        <v>133</v>
      </c>
      <c r="C104" s="18" t="s">
        <v>282</v>
      </c>
      <c r="D104" s="19">
        <v>300</v>
      </c>
      <c r="E104" s="82">
        <v>43748</v>
      </c>
      <c r="F104" s="30" t="s">
        <v>47</v>
      </c>
      <c r="G104" s="375"/>
      <c r="H104" s="377"/>
    </row>
    <row r="105" spans="1:8" x14ac:dyDescent="0.25">
      <c r="A105" s="379"/>
      <c r="B105" s="18" t="s">
        <v>113</v>
      </c>
      <c r="C105" s="18" t="s">
        <v>94</v>
      </c>
      <c r="D105" s="19">
        <v>324.35000000000002</v>
      </c>
      <c r="E105" s="98">
        <v>43768</v>
      </c>
      <c r="F105" s="30" t="s">
        <v>43</v>
      </c>
      <c r="G105" s="375"/>
      <c r="H105" s="377"/>
    </row>
    <row r="106" spans="1:8" x14ac:dyDescent="0.25">
      <c r="A106" s="379"/>
      <c r="B106" s="18"/>
      <c r="C106" s="31"/>
      <c r="D106" s="32"/>
      <c r="E106" s="98"/>
      <c r="F106" s="30"/>
      <c r="G106" s="375"/>
      <c r="H106" s="377"/>
    </row>
    <row r="107" spans="1:8" x14ac:dyDescent="0.25">
      <c r="A107" s="379"/>
      <c r="B107" s="30"/>
      <c r="C107" s="30"/>
      <c r="D107" s="73"/>
      <c r="E107" s="59"/>
      <c r="F107" s="30"/>
      <c r="G107" s="375"/>
      <c r="H107" s="377"/>
    </row>
    <row r="108" spans="1:8" x14ac:dyDescent="0.25">
      <c r="A108" s="379"/>
      <c r="B108" s="7"/>
      <c r="C108" s="30"/>
      <c r="D108" s="73"/>
      <c r="E108" s="59"/>
      <c r="F108" s="30"/>
      <c r="G108" s="375"/>
      <c r="H108" s="377"/>
    </row>
    <row r="109" spans="1:8" ht="16.5" thickBot="1" x14ac:dyDescent="0.3">
      <c r="A109" s="380"/>
      <c r="B109" s="22"/>
      <c r="C109" s="34"/>
      <c r="D109" s="74"/>
      <c r="E109" s="101"/>
      <c r="F109" s="36"/>
      <c r="G109" s="376"/>
      <c r="H109" s="378"/>
    </row>
    <row r="110" spans="1:8" ht="16.5" thickBot="1" x14ac:dyDescent="0.3">
      <c r="A110" s="27"/>
      <c r="B110" s="13"/>
      <c r="C110" s="13"/>
      <c r="D110" s="111">
        <f>SUM(D103:D109)</f>
        <v>1034.8899999999999</v>
      </c>
      <c r="E110" s="97"/>
      <c r="F110" s="13"/>
      <c r="G110" s="223"/>
      <c r="H110" s="91"/>
    </row>
    <row r="111" spans="1:8" ht="16.5" thickBot="1" x14ac:dyDescent="0.3">
      <c r="A111" s="27"/>
      <c r="B111" s="13"/>
      <c r="C111" s="13"/>
      <c r="D111" s="70"/>
      <c r="E111" s="97"/>
      <c r="F111" s="13"/>
      <c r="G111" s="223"/>
      <c r="H111" s="91"/>
    </row>
    <row r="112" spans="1:8" x14ac:dyDescent="0.25">
      <c r="A112" s="363" t="s">
        <v>25</v>
      </c>
      <c r="B112" s="4" t="s">
        <v>44</v>
      </c>
      <c r="C112" s="37" t="s">
        <v>26</v>
      </c>
      <c r="D112" s="38">
        <v>13898.14</v>
      </c>
      <c r="E112" s="102">
        <v>43739</v>
      </c>
      <c r="F112" s="5" t="s">
        <v>43</v>
      </c>
      <c r="G112" s="367">
        <f>D117/D171</f>
        <v>9.3111715772297432E-2</v>
      </c>
      <c r="H112" s="371">
        <v>0.1167</v>
      </c>
    </row>
    <row r="113" spans="1:8" x14ac:dyDescent="0.25">
      <c r="A113" s="364"/>
      <c r="B113" s="39" t="s">
        <v>66</v>
      </c>
      <c r="C113" s="8" t="s">
        <v>81</v>
      </c>
      <c r="D113" s="205">
        <v>2466.88</v>
      </c>
      <c r="E113" s="103">
        <v>43756</v>
      </c>
      <c r="F113" s="40" t="s">
        <v>62</v>
      </c>
      <c r="G113" s="368"/>
      <c r="H113" s="372"/>
    </row>
    <row r="114" spans="1:8" x14ac:dyDescent="0.25">
      <c r="A114" s="364"/>
      <c r="B114" s="8"/>
      <c r="C114" s="8"/>
      <c r="D114" s="75"/>
      <c r="E114" s="103"/>
      <c r="F114" s="40"/>
      <c r="G114" s="368"/>
      <c r="H114" s="372"/>
    </row>
    <row r="115" spans="1:8" x14ac:dyDescent="0.25">
      <c r="A115" s="365"/>
      <c r="B115" s="230"/>
      <c r="C115" s="230"/>
      <c r="D115" s="231"/>
      <c r="E115" s="232"/>
      <c r="F115" s="233"/>
      <c r="G115" s="369"/>
      <c r="H115" s="373"/>
    </row>
    <row r="116" spans="1:8" ht="16.5" thickBot="1" x14ac:dyDescent="0.3">
      <c r="A116" s="366"/>
      <c r="B116" s="22"/>
      <c r="C116" s="41"/>
      <c r="D116" s="71"/>
      <c r="E116" s="99"/>
      <c r="F116" s="22"/>
      <c r="G116" s="370"/>
      <c r="H116" s="374"/>
    </row>
    <row r="117" spans="1:8" ht="16.5" thickBot="1" x14ac:dyDescent="0.3">
      <c r="A117" s="27"/>
      <c r="B117" s="42"/>
      <c r="C117" s="42"/>
      <c r="D117" s="111">
        <f>SUM(D112:D116)</f>
        <v>16365.02</v>
      </c>
      <c r="E117" s="104"/>
      <c r="F117" s="42"/>
      <c r="G117" s="223"/>
      <c r="H117" s="91"/>
    </row>
    <row r="118" spans="1:8" x14ac:dyDescent="0.25">
      <c r="A118" s="27"/>
      <c r="B118" s="42"/>
      <c r="C118" s="42"/>
      <c r="D118" s="76"/>
      <c r="E118" s="104"/>
      <c r="F118" s="42"/>
      <c r="G118" s="223"/>
      <c r="H118" s="91"/>
    </row>
    <row r="119" spans="1:8" x14ac:dyDescent="0.25">
      <c r="A119" s="379" t="s">
        <v>112</v>
      </c>
      <c r="B119" s="58" t="s">
        <v>64</v>
      </c>
      <c r="C119" s="33" t="s">
        <v>151</v>
      </c>
      <c r="D119" s="66">
        <v>1599</v>
      </c>
      <c r="E119" s="100">
        <v>43739</v>
      </c>
      <c r="F119" s="30" t="s">
        <v>43</v>
      </c>
      <c r="G119" s="375"/>
      <c r="H119" s="377"/>
    </row>
    <row r="120" spans="1:8" x14ac:dyDescent="0.25">
      <c r="A120" s="379"/>
      <c r="B120" s="58" t="s">
        <v>90</v>
      </c>
      <c r="C120" s="254" t="s">
        <v>183</v>
      </c>
      <c r="D120" s="66">
        <v>109.34</v>
      </c>
      <c r="E120" s="100">
        <v>43745</v>
      </c>
      <c r="F120" s="30" t="s">
        <v>42</v>
      </c>
      <c r="G120" s="375"/>
      <c r="H120" s="377"/>
    </row>
    <row r="121" spans="1:8" x14ac:dyDescent="0.25">
      <c r="A121" s="379"/>
      <c r="B121" s="58" t="s">
        <v>86</v>
      </c>
      <c r="C121" s="254" t="s">
        <v>287</v>
      </c>
      <c r="D121" s="66">
        <v>201.9</v>
      </c>
      <c r="E121" s="100">
        <v>43745</v>
      </c>
      <c r="F121" s="30" t="s">
        <v>42</v>
      </c>
      <c r="G121" s="375"/>
      <c r="H121" s="377"/>
    </row>
    <row r="122" spans="1:8" x14ac:dyDescent="0.25">
      <c r="A122" s="379"/>
      <c r="B122" s="58" t="s">
        <v>90</v>
      </c>
      <c r="C122" s="254" t="s">
        <v>184</v>
      </c>
      <c r="D122" s="66">
        <v>215.37</v>
      </c>
      <c r="E122" s="100">
        <v>43745</v>
      </c>
      <c r="F122" s="30" t="s">
        <v>42</v>
      </c>
      <c r="G122" s="375"/>
      <c r="H122" s="377"/>
    </row>
    <row r="123" spans="1:8" x14ac:dyDescent="0.25">
      <c r="A123" s="379"/>
      <c r="B123" s="58" t="s">
        <v>65</v>
      </c>
      <c r="C123" s="254" t="s">
        <v>111</v>
      </c>
      <c r="D123" s="66">
        <v>105.66</v>
      </c>
      <c r="E123" s="100">
        <v>43747</v>
      </c>
      <c r="F123" s="30" t="s">
        <v>42</v>
      </c>
      <c r="G123" s="375"/>
      <c r="H123" s="377"/>
    </row>
    <row r="124" spans="1:8" x14ac:dyDescent="0.25">
      <c r="A124" s="379"/>
      <c r="B124" s="18" t="s">
        <v>89</v>
      </c>
      <c r="C124" s="18" t="s">
        <v>93</v>
      </c>
      <c r="D124" s="66">
        <v>209.78</v>
      </c>
      <c r="E124" s="100">
        <v>43748</v>
      </c>
      <c r="F124" s="30" t="s">
        <v>42</v>
      </c>
      <c r="G124" s="375"/>
      <c r="H124" s="377"/>
    </row>
    <row r="125" spans="1:8" x14ac:dyDescent="0.25">
      <c r="A125" s="379"/>
      <c r="B125" s="116" t="s">
        <v>86</v>
      </c>
      <c r="C125" s="116" t="s">
        <v>88</v>
      </c>
      <c r="D125" s="117">
        <v>392.75</v>
      </c>
      <c r="E125" s="228">
        <v>43749</v>
      </c>
      <c r="F125" s="43" t="s">
        <v>42</v>
      </c>
      <c r="G125" s="375"/>
      <c r="H125" s="377"/>
    </row>
    <row r="126" spans="1:8" x14ac:dyDescent="0.25">
      <c r="A126" s="379"/>
      <c r="B126" s="114" t="s">
        <v>86</v>
      </c>
      <c r="C126" s="114" t="s">
        <v>87</v>
      </c>
      <c r="D126" s="115">
        <v>2138.7600000000002</v>
      </c>
      <c r="E126" s="229">
        <v>43749</v>
      </c>
      <c r="F126" s="43" t="s">
        <v>42</v>
      </c>
      <c r="G126" s="375"/>
      <c r="H126" s="377"/>
    </row>
    <row r="127" spans="1:8" x14ac:dyDescent="0.25">
      <c r="A127" s="379"/>
      <c r="B127" s="44" t="s">
        <v>64</v>
      </c>
      <c r="C127" s="206" t="s">
        <v>151</v>
      </c>
      <c r="D127" s="77">
        <v>1885</v>
      </c>
      <c r="E127" s="105">
        <v>43753</v>
      </c>
      <c r="F127" s="43" t="s">
        <v>43</v>
      </c>
      <c r="G127" s="375"/>
      <c r="H127" s="377"/>
    </row>
    <row r="128" spans="1:8" x14ac:dyDescent="0.25">
      <c r="A128" s="379"/>
      <c r="B128" s="33" t="s">
        <v>65</v>
      </c>
      <c r="C128" s="33" t="s">
        <v>91</v>
      </c>
      <c r="D128" s="73">
        <v>601.79</v>
      </c>
      <c r="E128" s="59">
        <v>43755</v>
      </c>
      <c r="F128" s="30" t="s">
        <v>42</v>
      </c>
      <c r="G128" s="375"/>
      <c r="H128" s="377"/>
    </row>
    <row r="129" spans="1:8" x14ac:dyDescent="0.25">
      <c r="A129" s="379"/>
      <c r="B129" s="204" t="s">
        <v>65</v>
      </c>
      <c r="C129" s="204" t="s">
        <v>92</v>
      </c>
      <c r="D129" s="207">
        <v>5224.0200000000004</v>
      </c>
      <c r="E129" s="208">
        <v>43755</v>
      </c>
      <c r="F129" s="209" t="s">
        <v>42</v>
      </c>
      <c r="G129" s="375"/>
      <c r="H129" s="377"/>
    </row>
    <row r="130" spans="1:8" x14ac:dyDescent="0.25">
      <c r="A130" s="379"/>
      <c r="B130" s="204" t="s">
        <v>64</v>
      </c>
      <c r="C130" s="204" t="s">
        <v>151</v>
      </c>
      <c r="D130" s="207">
        <v>2055.3000000000002</v>
      </c>
      <c r="E130" s="208">
        <v>43767</v>
      </c>
      <c r="F130" s="209" t="s">
        <v>43</v>
      </c>
      <c r="G130" s="375"/>
      <c r="H130" s="377"/>
    </row>
    <row r="131" spans="1:8" ht="16.5" thickBot="1" x14ac:dyDescent="0.3">
      <c r="A131" s="380"/>
      <c r="B131" s="21"/>
      <c r="C131" s="35"/>
      <c r="D131" s="71"/>
      <c r="E131" s="99"/>
      <c r="F131" s="45"/>
      <c r="G131" s="376"/>
      <c r="H131" s="378"/>
    </row>
    <row r="132" spans="1:8" ht="16.5" thickBot="1" x14ac:dyDescent="0.3">
      <c r="A132" s="394"/>
      <c r="B132" s="395"/>
      <c r="C132" s="13"/>
      <c r="D132" s="113">
        <f>SUM(D119:D131)</f>
        <v>14738.670000000002</v>
      </c>
      <c r="E132" s="97"/>
      <c r="F132" s="13"/>
      <c r="G132" s="223"/>
      <c r="H132" s="91"/>
    </row>
    <row r="133" spans="1:8" ht="16.5" thickBot="1" x14ac:dyDescent="0.3">
      <c r="A133" s="380"/>
      <c r="B133" s="396"/>
      <c r="C133" s="13"/>
      <c r="D133" s="70"/>
      <c r="E133" s="97"/>
      <c r="F133" s="13"/>
      <c r="G133" s="223"/>
      <c r="H133" s="91"/>
    </row>
    <row r="134" spans="1:8" x14ac:dyDescent="0.25">
      <c r="A134" s="394" t="s">
        <v>28</v>
      </c>
      <c r="B134" s="46" t="s">
        <v>82</v>
      </c>
      <c r="C134" s="47" t="s">
        <v>83</v>
      </c>
      <c r="D134" s="78">
        <v>12.4</v>
      </c>
      <c r="E134" s="106">
        <v>43740</v>
      </c>
      <c r="F134" s="28" t="s">
        <v>45</v>
      </c>
      <c r="G134" s="397">
        <f>D150/D171</f>
        <v>9.0579694683842423E-4</v>
      </c>
      <c r="H134" s="398">
        <v>6.9999999999999999E-4</v>
      </c>
    </row>
    <row r="135" spans="1:8" x14ac:dyDescent="0.25">
      <c r="A135" s="379"/>
      <c r="B135" s="7" t="s">
        <v>82</v>
      </c>
      <c r="C135" s="7" t="s">
        <v>291</v>
      </c>
      <c r="D135" s="67">
        <v>52.35</v>
      </c>
      <c r="E135" s="59">
        <v>43763</v>
      </c>
      <c r="F135" s="30" t="s">
        <v>45</v>
      </c>
      <c r="G135" s="375"/>
      <c r="H135" s="377"/>
    </row>
    <row r="136" spans="1:8" x14ac:dyDescent="0.25">
      <c r="A136" s="379"/>
      <c r="B136" s="7" t="s">
        <v>82</v>
      </c>
      <c r="C136" s="30" t="s">
        <v>152</v>
      </c>
      <c r="D136" s="73">
        <v>84</v>
      </c>
      <c r="E136" s="59">
        <v>43763</v>
      </c>
      <c r="F136" s="30" t="s">
        <v>45</v>
      </c>
      <c r="G136" s="375"/>
      <c r="H136" s="377"/>
    </row>
    <row r="137" spans="1:8" x14ac:dyDescent="0.25">
      <c r="A137" s="379"/>
      <c r="B137" s="33" t="s">
        <v>82</v>
      </c>
      <c r="C137" s="30" t="s">
        <v>85</v>
      </c>
      <c r="D137" s="73">
        <v>1.2</v>
      </c>
      <c r="E137" s="59">
        <v>43769</v>
      </c>
      <c r="F137" s="30" t="s">
        <v>45</v>
      </c>
      <c r="G137" s="375"/>
      <c r="H137" s="377"/>
    </row>
    <row r="138" spans="1:8" x14ac:dyDescent="0.25">
      <c r="A138" s="379"/>
      <c r="B138" s="7" t="s">
        <v>82</v>
      </c>
      <c r="C138" s="30" t="s">
        <v>107</v>
      </c>
      <c r="D138" s="73">
        <v>10.45</v>
      </c>
      <c r="E138" s="59">
        <v>43769</v>
      </c>
      <c r="F138" s="30" t="s">
        <v>45</v>
      </c>
      <c r="G138" s="375"/>
      <c r="H138" s="377"/>
    </row>
    <row r="139" spans="1:8" x14ac:dyDescent="0.25">
      <c r="A139" s="379"/>
      <c r="B139" s="7"/>
      <c r="C139" s="7"/>
      <c r="D139" s="73"/>
      <c r="E139" s="59"/>
      <c r="F139" s="30"/>
      <c r="G139" s="375"/>
      <c r="H139" s="377"/>
    </row>
    <row r="140" spans="1:8" x14ac:dyDescent="0.25">
      <c r="A140" s="379"/>
      <c r="B140" s="7"/>
      <c r="C140" s="7"/>
      <c r="D140" s="73"/>
      <c r="E140" s="59"/>
      <c r="F140" s="30"/>
      <c r="G140" s="375"/>
      <c r="H140" s="377"/>
    </row>
    <row r="141" spans="1:8" x14ac:dyDescent="0.25">
      <c r="A141" s="379"/>
      <c r="B141" s="7"/>
      <c r="C141" s="8"/>
      <c r="D141" s="73"/>
      <c r="E141" s="59"/>
      <c r="F141" s="30"/>
      <c r="G141" s="375"/>
      <c r="H141" s="377"/>
    </row>
    <row r="142" spans="1:8" x14ac:dyDescent="0.25">
      <c r="A142" s="379"/>
      <c r="B142" s="7"/>
      <c r="C142" s="7"/>
      <c r="D142" s="73"/>
      <c r="E142" s="59"/>
      <c r="F142" s="30"/>
      <c r="G142" s="375"/>
      <c r="H142" s="377"/>
    </row>
    <row r="143" spans="1:8" x14ac:dyDescent="0.25">
      <c r="A143" s="379"/>
      <c r="B143" s="7"/>
      <c r="C143" s="7"/>
      <c r="D143" s="67"/>
      <c r="E143" s="59"/>
      <c r="F143" s="30"/>
      <c r="G143" s="375"/>
      <c r="H143" s="377"/>
    </row>
    <row r="144" spans="1:8" x14ac:dyDescent="0.25">
      <c r="A144" s="379"/>
      <c r="B144" s="8"/>
      <c r="C144" s="8"/>
      <c r="D144" s="67"/>
      <c r="E144" s="59"/>
      <c r="F144" s="30"/>
      <c r="G144" s="375"/>
      <c r="H144" s="377"/>
    </row>
    <row r="145" spans="1:8" x14ac:dyDescent="0.25">
      <c r="A145" s="379"/>
      <c r="B145" s="7"/>
      <c r="C145" s="7"/>
      <c r="D145" s="67"/>
      <c r="E145" s="59"/>
      <c r="F145" s="30"/>
      <c r="G145" s="375"/>
      <c r="H145" s="377"/>
    </row>
    <row r="146" spans="1:8" x14ac:dyDescent="0.25">
      <c r="A146" s="379"/>
      <c r="B146" s="7"/>
      <c r="C146" s="7"/>
      <c r="D146" s="67"/>
      <c r="E146" s="59"/>
      <c r="F146" s="30"/>
      <c r="G146" s="375"/>
      <c r="H146" s="377"/>
    </row>
    <row r="147" spans="1:8" x14ac:dyDescent="0.25">
      <c r="A147" s="379"/>
      <c r="B147" s="7"/>
      <c r="C147" s="7"/>
      <c r="D147" s="73"/>
      <c r="E147" s="59"/>
      <c r="F147" s="48"/>
      <c r="G147" s="375"/>
      <c r="H147" s="377"/>
    </row>
    <row r="148" spans="1:8" x14ac:dyDescent="0.25">
      <c r="A148" s="379"/>
      <c r="B148" s="7"/>
      <c r="C148" s="49"/>
      <c r="D148" s="73"/>
      <c r="E148" s="59"/>
      <c r="F148" s="30"/>
      <c r="G148" s="375"/>
      <c r="H148" s="377"/>
    </row>
    <row r="149" spans="1:8" ht="16.5" thickBot="1" x14ac:dyDescent="0.3">
      <c r="A149" s="380"/>
      <c r="B149" s="50"/>
      <c r="C149" s="34"/>
      <c r="D149" s="79"/>
      <c r="E149" s="107"/>
      <c r="F149" s="50"/>
      <c r="G149" s="376"/>
      <c r="H149" s="378"/>
    </row>
    <row r="150" spans="1:8" ht="16.5" thickBot="1" x14ac:dyDescent="0.3">
      <c r="A150" s="27"/>
      <c r="B150" s="13"/>
      <c r="C150" s="13"/>
      <c r="D150" s="111">
        <f>D134+D135+D136+D138+D139+D140+D141+D142+D143+D144+D145+D146+D147+D148+D149</f>
        <v>159.19999999999999</v>
      </c>
      <c r="E150" s="97"/>
      <c r="F150" s="13"/>
      <c r="G150" s="223"/>
      <c r="H150" s="91"/>
    </row>
    <row r="151" spans="1:8" ht="16.5" thickBot="1" x14ac:dyDescent="0.3">
      <c r="A151" s="27"/>
      <c r="B151" s="13"/>
      <c r="C151" s="13"/>
      <c r="D151" s="70"/>
      <c r="E151" s="97"/>
      <c r="F151" s="13"/>
      <c r="G151" s="223"/>
      <c r="H151" s="91"/>
    </row>
    <row r="152" spans="1:8" x14ac:dyDescent="0.25">
      <c r="A152" s="363" t="s">
        <v>29</v>
      </c>
      <c r="B152" s="4" t="s">
        <v>163</v>
      </c>
      <c r="C152" s="4" t="s">
        <v>119</v>
      </c>
      <c r="D152" s="65">
        <v>755</v>
      </c>
      <c r="E152" s="15">
        <v>43740</v>
      </c>
      <c r="F152" s="5" t="s">
        <v>43</v>
      </c>
      <c r="G152" s="367">
        <f>D162/D171</f>
        <v>3.0745035626780479E-2</v>
      </c>
      <c r="H152" s="371">
        <v>9.7999999999999997E-3</v>
      </c>
    </row>
    <row r="153" spans="1:8" x14ac:dyDescent="0.25">
      <c r="A153" s="364"/>
      <c r="B153" s="6" t="s">
        <v>67</v>
      </c>
      <c r="C153" s="6" t="s">
        <v>115</v>
      </c>
      <c r="D153" s="66">
        <v>463.31</v>
      </c>
      <c r="E153" s="29">
        <v>43742</v>
      </c>
      <c r="F153" s="7" t="s">
        <v>43</v>
      </c>
      <c r="G153" s="368"/>
      <c r="H153" s="372"/>
    </row>
    <row r="154" spans="1:8" x14ac:dyDescent="0.25">
      <c r="A154" s="364"/>
      <c r="B154" s="58" t="s">
        <v>114</v>
      </c>
      <c r="C154" s="58" t="s">
        <v>285</v>
      </c>
      <c r="D154" s="66">
        <v>1060</v>
      </c>
      <c r="E154" s="29">
        <v>43753</v>
      </c>
      <c r="F154" s="33" t="s">
        <v>47</v>
      </c>
      <c r="G154" s="368"/>
      <c r="H154" s="372"/>
    </row>
    <row r="155" spans="1:8" x14ac:dyDescent="0.25">
      <c r="A155" s="364"/>
      <c r="B155" s="58" t="s">
        <v>210</v>
      </c>
      <c r="C155" s="58" t="s">
        <v>292</v>
      </c>
      <c r="D155" s="66">
        <v>534</v>
      </c>
      <c r="E155" s="29">
        <v>43759</v>
      </c>
      <c r="F155" s="33" t="s">
        <v>43</v>
      </c>
      <c r="G155" s="368"/>
      <c r="H155" s="372"/>
    </row>
    <row r="156" spans="1:8" x14ac:dyDescent="0.25">
      <c r="A156" s="364"/>
      <c r="B156" s="58" t="s">
        <v>163</v>
      </c>
      <c r="C156" s="58" t="s">
        <v>119</v>
      </c>
      <c r="D156" s="66">
        <v>755</v>
      </c>
      <c r="E156" s="29">
        <v>43761</v>
      </c>
      <c r="F156" s="33" t="s">
        <v>43</v>
      </c>
      <c r="G156" s="368"/>
      <c r="H156" s="372"/>
    </row>
    <row r="157" spans="1:8" x14ac:dyDescent="0.25">
      <c r="A157" s="364"/>
      <c r="B157" s="58" t="s">
        <v>67</v>
      </c>
      <c r="C157" s="58" t="s">
        <v>115</v>
      </c>
      <c r="D157" s="66">
        <v>1339.37</v>
      </c>
      <c r="E157" s="29">
        <v>43761</v>
      </c>
      <c r="F157" s="33" t="s">
        <v>43</v>
      </c>
      <c r="G157" s="368"/>
      <c r="H157" s="372"/>
    </row>
    <row r="158" spans="1:8" x14ac:dyDescent="0.25">
      <c r="A158" s="364"/>
      <c r="B158" s="6" t="s">
        <v>95</v>
      </c>
      <c r="C158" s="18" t="s">
        <v>153</v>
      </c>
      <c r="D158" s="66">
        <v>196.97</v>
      </c>
      <c r="E158" s="83">
        <v>43763</v>
      </c>
      <c r="F158" s="7" t="s">
        <v>43</v>
      </c>
      <c r="G158" s="368"/>
      <c r="H158" s="372"/>
    </row>
    <row r="159" spans="1:8" x14ac:dyDescent="0.25">
      <c r="A159" s="364"/>
      <c r="B159" s="6" t="s">
        <v>154</v>
      </c>
      <c r="C159" s="7" t="s">
        <v>286</v>
      </c>
      <c r="D159" s="80">
        <v>300</v>
      </c>
      <c r="E159" s="108">
        <v>43766</v>
      </c>
      <c r="F159" s="51" t="s">
        <v>43</v>
      </c>
      <c r="G159" s="368"/>
      <c r="H159" s="372"/>
    </row>
    <row r="160" spans="1:8" x14ac:dyDescent="0.25">
      <c r="A160" s="364"/>
      <c r="B160" s="6"/>
      <c r="C160" s="7"/>
      <c r="D160" s="80"/>
      <c r="E160" s="108"/>
      <c r="F160" s="51"/>
      <c r="G160" s="368"/>
      <c r="H160" s="372"/>
    </row>
    <row r="161" spans="1:8" ht="16.5" thickBot="1" x14ac:dyDescent="0.3">
      <c r="A161" s="366"/>
      <c r="B161" s="11"/>
      <c r="C161" s="22"/>
      <c r="D161" s="71"/>
      <c r="E161" s="99"/>
      <c r="F161" s="22"/>
      <c r="G161" s="370"/>
      <c r="H161" s="374"/>
    </row>
    <row r="162" spans="1:8" ht="16.5" thickBot="1" x14ac:dyDescent="0.3">
      <c r="A162" s="27"/>
      <c r="B162" s="13"/>
      <c r="C162" s="13"/>
      <c r="D162" s="111">
        <f>SUM(D152:D161)</f>
        <v>5403.6500000000005</v>
      </c>
      <c r="E162" s="97"/>
      <c r="F162" s="24"/>
      <c r="G162" s="224"/>
      <c r="H162" s="92"/>
    </row>
    <row r="163" spans="1:8" x14ac:dyDescent="0.25">
      <c r="A163" s="27"/>
      <c r="B163" s="13"/>
      <c r="C163" s="13"/>
      <c r="D163" s="70"/>
      <c r="E163" s="97"/>
      <c r="F163" s="24"/>
      <c r="G163" s="224"/>
      <c r="H163" s="92"/>
    </row>
    <row r="164" spans="1:8" x14ac:dyDescent="0.25">
      <c r="A164" s="379" t="s">
        <v>116</v>
      </c>
      <c r="B164" s="49" t="s">
        <v>27</v>
      </c>
      <c r="C164" s="49" t="s">
        <v>96</v>
      </c>
      <c r="D164" s="67">
        <v>76.569999999999993</v>
      </c>
      <c r="E164" s="59">
        <v>43747</v>
      </c>
      <c r="F164" s="30" t="s">
        <v>62</v>
      </c>
      <c r="G164" s="375"/>
      <c r="H164" s="381"/>
    </row>
    <row r="165" spans="1:8" x14ac:dyDescent="0.25">
      <c r="A165" s="379"/>
      <c r="B165" s="9" t="s">
        <v>288</v>
      </c>
      <c r="C165" s="33" t="s">
        <v>289</v>
      </c>
      <c r="D165" s="73">
        <v>327.3</v>
      </c>
      <c r="E165" s="59">
        <v>43748</v>
      </c>
      <c r="F165" s="30" t="s">
        <v>62</v>
      </c>
      <c r="G165" s="375"/>
      <c r="H165" s="381"/>
    </row>
    <row r="166" spans="1:8" x14ac:dyDescent="0.25">
      <c r="A166" s="379"/>
      <c r="B166" s="33" t="s">
        <v>288</v>
      </c>
      <c r="C166" s="33" t="s">
        <v>290</v>
      </c>
      <c r="D166" s="73">
        <v>108.12</v>
      </c>
      <c r="E166" s="59">
        <v>43769</v>
      </c>
      <c r="F166" s="30" t="s">
        <v>62</v>
      </c>
      <c r="G166" s="375"/>
      <c r="H166" s="381"/>
    </row>
    <row r="167" spans="1:8" x14ac:dyDescent="0.25">
      <c r="A167" s="379"/>
      <c r="B167" s="33"/>
      <c r="C167" s="33"/>
      <c r="D167" s="73"/>
      <c r="E167" s="59"/>
      <c r="F167" s="30"/>
      <c r="G167" s="375"/>
      <c r="H167" s="381"/>
    </row>
    <row r="168" spans="1:8" ht="16.5" thickBot="1" x14ac:dyDescent="0.3">
      <c r="A168" s="380"/>
      <c r="B168" s="21"/>
      <c r="C168" s="35"/>
      <c r="D168" s="71"/>
      <c r="E168" s="99"/>
      <c r="F168" s="45"/>
      <c r="G168" s="376"/>
      <c r="H168" s="382"/>
    </row>
    <row r="169" spans="1:8" ht="16.5" thickBot="1" x14ac:dyDescent="0.3">
      <c r="A169" s="179"/>
      <c r="B169" s="3"/>
      <c r="C169" s="3"/>
      <c r="D169" s="182">
        <f>SUM(D164:D168)</f>
        <v>511.99</v>
      </c>
      <c r="E169" s="181"/>
      <c r="F169" s="3"/>
      <c r="G169" s="225"/>
      <c r="H169" s="180"/>
    </row>
    <row r="170" spans="1:8" ht="16.5" thickBot="1" x14ac:dyDescent="0.3">
      <c r="A170" s="13"/>
      <c r="B170" s="13"/>
      <c r="C170" s="13"/>
      <c r="D170" s="183"/>
      <c r="E170" s="184"/>
      <c r="F170" s="13"/>
      <c r="G170" s="222"/>
      <c r="H170" s="84"/>
    </row>
    <row r="171" spans="1:8" ht="16.5" thickBot="1" x14ac:dyDescent="0.3">
      <c r="A171" s="185" t="s">
        <v>32</v>
      </c>
      <c r="B171" s="186"/>
      <c r="C171" s="186"/>
      <c r="D171" s="187">
        <f>D169+D162+D150+D132+D117+D110+D101+D90+D50</f>
        <v>175756.83000000002</v>
      </c>
      <c r="E171" s="188"/>
      <c r="F171" s="189"/>
      <c r="G171" s="226"/>
      <c r="H171" s="190"/>
    </row>
    <row r="179" spans="3:3" x14ac:dyDescent="0.25">
      <c r="C179" s="210" t="s">
        <v>68</v>
      </c>
    </row>
    <row r="180" spans="3:3" x14ac:dyDescent="0.25">
      <c r="C180" t="s">
        <v>69</v>
      </c>
    </row>
  </sheetData>
  <mergeCells count="39">
    <mergeCell ref="A164:A168"/>
    <mergeCell ref="G164:G168"/>
    <mergeCell ref="H164:H168"/>
    <mergeCell ref="A1:H5"/>
    <mergeCell ref="A6:H7"/>
    <mergeCell ref="A132:B133"/>
    <mergeCell ref="A134:A149"/>
    <mergeCell ref="G134:G149"/>
    <mergeCell ref="H134:H149"/>
    <mergeCell ref="A152:A161"/>
    <mergeCell ref="G152:G161"/>
    <mergeCell ref="H152:H161"/>
    <mergeCell ref="A112:A116"/>
    <mergeCell ref="G112:G116"/>
    <mergeCell ref="H112:H116"/>
    <mergeCell ref="A119:A131"/>
    <mergeCell ref="G119:G131"/>
    <mergeCell ref="H119:H131"/>
    <mergeCell ref="A93:A100"/>
    <mergeCell ref="G93:G100"/>
    <mergeCell ref="H93:H100"/>
    <mergeCell ref="A103:A109"/>
    <mergeCell ref="G103:G109"/>
    <mergeCell ref="H103:H109"/>
    <mergeCell ref="A17:A49"/>
    <mergeCell ref="G17:G49"/>
    <mergeCell ref="H17:H49"/>
    <mergeCell ref="A52:A89"/>
    <mergeCell ref="G52:G89"/>
    <mergeCell ref="H52:H89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2020-05-19T15:57:32Z</cp:lastPrinted>
  <dcterms:created xsi:type="dcterms:W3CDTF">2014-10-01T16:57:45Z</dcterms:created>
  <dcterms:modified xsi:type="dcterms:W3CDTF">2021-05-25T16:12:13Z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