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lanilhas mensais - 2019\"/>
    </mc:Choice>
  </mc:AlternateContent>
  <bookViews>
    <workbookView xWindow="0" yWindow="0" windowWidth="15360" windowHeight="7050" tabRatio="500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'!$C$28:$H$176</definedName>
    <definedName name="__xlnm__FilterDatabase_0" localSheetId="0">'OSC '!$C$28:$H$176</definedName>
  </definedNames>
  <calcPr calcId="162913"/>
</workbook>
</file>

<file path=xl/calcChain.xml><?xml version="1.0" encoding="utf-8"?>
<calcChain xmlns="http://schemas.openxmlformats.org/spreadsheetml/2006/main">
  <c r="N227" i="8" l="1"/>
  <c r="M227" i="8"/>
  <c r="L227" i="8"/>
  <c r="O223" i="8"/>
  <c r="O227" i="8" s="1"/>
  <c r="M217" i="8"/>
  <c r="L217" i="8"/>
  <c r="O216" i="8"/>
  <c r="N214" i="8"/>
  <c r="N211" i="8"/>
  <c r="O207" i="8"/>
  <c r="N205" i="8"/>
  <c r="O202" i="8"/>
  <c r="N200" i="8"/>
  <c r="N196" i="8"/>
  <c r="O193" i="8"/>
  <c r="N189" i="8"/>
  <c r="O185" i="8"/>
  <c r="N182" i="8"/>
  <c r="O179" i="8"/>
  <c r="N177" i="8"/>
  <c r="N217" i="8" s="1"/>
  <c r="O173" i="8"/>
  <c r="O168" i="8"/>
  <c r="N166" i="8"/>
  <c r="N162" i="8"/>
  <c r="M162" i="8"/>
  <c r="L162" i="8"/>
  <c r="N161" i="8"/>
  <c r="N158" i="8"/>
  <c r="N154" i="8"/>
  <c r="N151" i="8"/>
  <c r="O147" i="8"/>
  <c r="N145" i="8"/>
  <c r="N142" i="8"/>
  <c r="N138" i="8"/>
  <c r="N135" i="8"/>
  <c r="N131" i="8"/>
  <c r="O128" i="8"/>
  <c r="N125" i="8"/>
  <c r="M121" i="8"/>
  <c r="N121" i="8" s="1"/>
  <c r="L121" i="8"/>
  <c r="O120" i="8"/>
  <c r="N118" i="8"/>
  <c r="N115" i="8"/>
  <c r="N111" i="8"/>
  <c r="N108" i="8"/>
  <c r="O104" i="8"/>
  <c r="N102" i="8"/>
  <c r="N99" i="8"/>
  <c r="N95" i="8"/>
  <c r="O92" i="8"/>
  <c r="N90" i="8"/>
  <c r="O86" i="8"/>
  <c r="N84" i="8"/>
  <c r="O80" i="8"/>
  <c r="O121" i="8" s="1"/>
  <c r="N78" i="8"/>
  <c r="M74" i="8"/>
  <c r="L74" i="8"/>
  <c r="N74" i="8" s="1"/>
  <c r="O73" i="8"/>
  <c r="N71" i="8"/>
  <c r="N68" i="8"/>
  <c r="N64" i="8"/>
  <c r="O61" i="8"/>
  <c r="N58" i="8"/>
  <c r="O54" i="8"/>
  <c r="N52" i="8"/>
  <c r="N49" i="8"/>
  <c r="O45" i="8"/>
  <c r="N43" i="8"/>
  <c r="N40" i="8"/>
  <c r="N36" i="8"/>
  <c r="O33" i="8"/>
  <c r="O74" i="8" s="1"/>
  <c r="N31" i="8"/>
  <c r="M27" i="8"/>
  <c r="L27" i="8"/>
  <c r="N27" i="8" s="1"/>
  <c r="N26" i="8"/>
  <c r="O23" i="8"/>
  <c r="O27" i="8" s="1"/>
  <c r="N21" i="8"/>
  <c r="N17" i="8"/>
  <c r="N14" i="8"/>
  <c r="O10" i="8"/>
  <c r="N229" i="8" l="1"/>
  <c r="O217" i="8"/>
  <c r="O229" i="8" s="1"/>
  <c r="M229" i="8"/>
  <c r="O162" i="8"/>
  <c r="L229" i="8"/>
  <c r="E176" i="1"/>
  <c r="D117" i="4" l="1"/>
  <c r="D62" i="4"/>
  <c r="D148" i="4" l="1"/>
  <c r="D182" i="4" l="1"/>
  <c r="D164" i="4" l="1"/>
  <c r="H24" i="1" l="1"/>
  <c r="D143" i="4" l="1"/>
  <c r="D197" i="4" l="1"/>
  <c r="D191" i="4"/>
  <c r="D137" i="4"/>
  <c r="D199" i="4" l="1"/>
  <c r="G184" i="4" s="1"/>
  <c r="G145" i="4" l="1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<sst xmlns="http://schemas.openxmlformats.org/spreadsheetml/2006/main" count="1468" uniqueCount="346">
  <si>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</si>
  <si>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</si>
  <si>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</si>
  <si>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</si>
  <si>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</si>
  <si>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</si>
  <si>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</si>
  <si>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</si>
  <si>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</si>
  <si>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</si>
  <si>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</si>
  <si>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</si>
  <si>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</si>
  <si>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</si>
  <si>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</si>
  <si>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</si>
  <si>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</si>
  <si>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</si>
  <si>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</si>
  <si>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</si>
  <si>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</si>
  <si>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</si>
  <si>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</si>
  <si>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</si>
  <si>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</si>
  <si>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</si>
  <si>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</si>
  <si>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</si>
  <si>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</si>
  <si>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</si>
  <si>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</si>
  <si>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</si>
  <si>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</si>
  <si>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</si>
  <si>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</si>
  <si>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</si>
  <si>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</si>
  <si>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</si>
  <si>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</si>
  <si>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</si>
  <si>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</si>
  <si>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</si>
  <si>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</si>
  <si>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</si>
  <si>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</si>
  <si>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Ederson Santos</t>
  </si>
  <si>
    <t>Graciete Etile</t>
  </si>
  <si>
    <t>Juliana dos Santos</t>
  </si>
  <si>
    <t>Heitor Santos</t>
  </si>
  <si>
    <t>Suellen Helena</t>
  </si>
  <si>
    <t>Jozeli Vieira</t>
  </si>
  <si>
    <t>Guia</t>
  </si>
  <si>
    <t>CIA Ultragaz</t>
  </si>
  <si>
    <t>Adelice Teixeira de Mello</t>
  </si>
  <si>
    <t>Vice Presidente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</si>
  <si>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</si>
  <si>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</si>
  <si>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</si>
  <si>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</si>
  <si>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Ronaldo Moreno</t>
  </si>
  <si>
    <t>Arlindo Venancio</t>
  </si>
  <si>
    <t xml:space="preserve">Tarifa </t>
  </si>
  <si>
    <t>transferência</t>
  </si>
  <si>
    <t>tarifa transferência de recurso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</si>
  <si>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</si>
  <si>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</si>
  <si>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</si>
  <si>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</si>
  <si>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</si>
  <si>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</si>
  <si>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</si>
  <si>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Folha de pagamento - impostos</t>
  </si>
  <si>
    <t>Maria Solange</t>
  </si>
  <si>
    <t>Vital Cavalcanti</t>
  </si>
  <si>
    <t>R$ -</t>
  </si>
  <si>
    <t>Bom Prato Itaim Paulista</t>
  </si>
  <si>
    <t>Criança</t>
  </si>
  <si>
    <t>Adulto</t>
  </si>
  <si>
    <t>Retorno</t>
  </si>
  <si>
    <t>Excedente</t>
  </si>
  <si>
    <t>Extrato</t>
  </si>
  <si>
    <t>Total do mês</t>
  </si>
  <si>
    <t>Legenda</t>
  </si>
  <si>
    <t>Vital  Cavalcanti</t>
  </si>
  <si>
    <t>Leopoldo Carlos</t>
  </si>
  <si>
    <t xml:space="preserve">  </t>
  </si>
  <si>
    <t xml:space="preserve">Enel </t>
  </si>
  <si>
    <t>Sabesp</t>
  </si>
  <si>
    <t>Ajuda de custo voluntariado</t>
  </si>
  <si>
    <t>Suely Bispo</t>
  </si>
  <si>
    <t>Outros materiais de consumo</t>
  </si>
  <si>
    <t>Outros serviços de terceiros</t>
  </si>
  <si>
    <t>Utilidade Pública</t>
  </si>
  <si>
    <t>Despesas Bancárias</t>
  </si>
  <si>
    <t>HD Sistemas de limpeza descartáveis</t>
  </si>
  <si>
    <t>S.M. Serretiello Assessoria</t>
  </si>
  <si>
    <t>Leandro Marciano</t>
  </si>
  <si>
    <t>Luciana M Almeida</t>
  </si>
  <si>
    <t>GPS</t>
  </si>
  <si>
    <t>Contabilidade</t>
  </si>
  <si>
    <t>Telefone,internet escritório restaurante</t>
  </si>
  <si>
    <t>Lenildo Estevão Cavalcanti</t>
  </si>
  <si>
    <t>Demervi Alves</t>
  </si>
  <si>
    <t>Diogo Araujo</t>
  </si>
  <si>
    <t>Imposto</t>
  </si>
  <si>
    <t>FGTS</t>
  </si>
  <si>
    <t>DOC/TED</t>
  </si>
  <si>
    <t>Liliane de Melo</t>
  </si>
  <si>
    <t>Analia Souza Cruz</t>
  </si>
  <si>
    <t>Tarifa pacote de serviços</t>
  </si>
  <si>
    <t>Camila Elisabete Nascimento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</si>
  <si>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</si>
  <si>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</si>
  <si>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</si>
  <si>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</si>
  <si>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</si>
  <si>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</si>
  <si>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</si>
  <si>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r>
      <rPr>
        <b/>
        <sz val="12"/>
        <color theme="1"/>
        <rFont val="Arial"/>
        <family val="2"/>
      </rPr>
      <t>Valor nota-</t>
    </r>
    <r>
      <rPr>
        <sz val="12"/>
        <color theme="1"/>
        <rFont val="Arial"/>
        <family val="2"/>
      </rPr>
      <t xml:space="preserve"> Quando retirado valor do caixa.</t>
    </r>
  </si>
  <si>
    <r>
      <rPr>
        <b/>
        <sz val="12"/>
        <color theme="1"/>
        <rFont val="Arial"/>
        <family val="2"/>
      </rPr>
      <t>Retorno-</t>
    </r>
    <r>
      <rPr>
        <sz val="12"/>
        <color theme="1"/>
        <rFont val="Arial"/>
        <family val="2"/>
      </rPr>
      <t xml:space="preserve"> Quando retirar valor do caixa que tiver sobra de valor e retornar para a conta.</t>
    </r>
  </si>
  <si>
    <t>Doces</t>
  </si>
  <si>
    <t>Rima Mercantil</t>
  </si>
  <si>
    <t>Frios, requeijão</t>
  </si>
  <si>
    <t>File de frango</t>
  </si>
  <si>
    <t>Best Alimentos Eireli</t>
  </si>
  <si>
    <t>Pernil suino</t>
  </si>
  <si>
    <t>Verisure Brasil</t>
  </si>
  <si>
    <t>Monitoramento de alarmes</t>
  </si>
  <si>
    <t>Camila E Nascimento</t>
  </si>
  <si>
    <t>Cesta básica</t>
  </si>
  <si>
    <t>Lenildo Estevão Calvalcante</t>
  </si>
  <si>
    <t>Lea Alves Maria Leme</t>
  </si>
  <si>
    <t>Telefone, internet restaurante</t>
  </si>
  <si>
    <t>Rescisão contratual</t>
  </si>
  <si>
    <t>Fornecimento de gás</t>
  </si>
  <si>
    <t>Renata Pereira</t>
  </si>
  <si>
    <t>Energia elétrica - restaurante</t>
  </si>
  <si>
    <t>Materiais de escritório</t>
  </si>
  <si>
    <t>Padaria</t>
  </si>
  <si>
    <t xml:space="preserve">Café </t>
  </si>
  <si>
    <t xml:space="preserve"> QRcode</t>
  </si>
  <si>
    <t>QRcode</t>
  </si>
  <si>
    <t>Data débito</t>
  </si>
  <si>
    <t>PIS</t>
  </si>
  <si>
    <t xml:space="preserve">DARF Aluguel </t>
  </si>
  <si>
    <t>Marmitex isopor</t>
  </si>
  <si>
    <t>Tarifa MSG</t>
  </si>
  <si>
    <t>CFS Supermercado Eireli</t>
  </si>
  <si>
    <t>Kit feijoada</t>
  </si>
  <si>
    <t>Energia elétrica - escritório restaurante</t>
  </si>
  <si>
    <t>Calvo Coml e Exp Ltda</t>
  </si>
  <si>
    <t>Vale transporte</t>
  </si>
  <si>
    <t>Saúde ocupacional</t>
  </si>
  <si>
    <t>Brasilia Alimentos Ltda</t>
  </si>
  <si>
    <t>Lombinho bovino</t>
  </si>
  <si>
    <t>Multinox Equipamentos</t>
  </si>
  <si>
    <t>Comércio de Carnes Mikail Ltda</t>
  </si>
  <si>
    <t>Pernil sem osso, file de frango</t>
  </si>
  <si>
    <t>Claro</t>
  </si>
  <si>
    <t>Pagamento conta celular</t>
  </si>
  <si>
    <t>]</t>
  </si>
  <si>
    <t>IR</t>
  </si>
  <si>
    <t>Encargos rescisão</t>
  </si>
  <si>
    <t>Baron Alimentare Ltda - ME</t>
  </si>
  <si>
    <t>Lombinho,pernil</t>
  </si>
  <si>
    <t>Copolfood Com. Produtos Alimentícios</t>
  </si>
  <si>
    <t>Nova Clara Paes de Doces</t>
  </si>
  <si>
    <t>Emporio Mega 100 Com. De alimentos</t>
  </si>
  <si>
    <t>Nova Saboreal Doces Ltda - ME</t>
  </si>
  <si>
    <t>CDI Barra Produtos Imp. E Exp. Ltda</t>
  </si>
  <si>
    <t xml:space="preserve">Cesta básica </t>
  </si>
  <si>
    <t>Casa de embalgens Mauá</t>
  </si>
  <si>
    <t>Locação imóvel / Comp. Julho</t>
  </si>
  <si>
    <t>Carta recibo nº 201 e Carta QR Code nº 10</t>
  </si>
  <si>
    <t>mês: Agosto/2020</t>
  </si>
  <si>
    <t>000.000.692</t>
  </si>
  <si>
    <t>Nº documento</t>
  </si>
  <si>
    <t>CIA Ultragaz S.A.</t>
  </si>
  <si>
    <t>Coxa solteira, carne moida</t>
  </si>
  <si>
    <t>Casa das Embalagens Maua Ltda</t>
  </si>
  <si>
    <t>Pernil suino, filé de frango</t>
  </si>
  <si>
    <t>Coxa solteira, lombinho</t>
  </si>
  <si>
    <t>Best Alimentos - Eireli</t>
  </si>
  <si>
    <t>Acem em cubos</t>
  </si>
  <si>
    <t>Lombinho bovino, file de frango</t>
  </si>
  <si>
    <t>Enel</t>
  </si>
  <si>
    <t>CDI Barra Produtos Imp. E Exp Ltda</t>
  </si>
  <si>
    <t>Óleo de soja, açúcar,sal</t>
  </si>
  <si>
    <t>Kalunga</t>
  </si>
  <si>
    <t>Previne Assitência Médica</t>
  </si>
  <si>
    <t>Michele Cavalcante</t>
  </si>
  <si>
    <t>Despesas administrativas</t>
  </si>
  <si>
    <t>Rateio entre os projetos /contabilidade</t>
  </si>
  <si>
    <t>Carne moida, coxa c/sobrecoxa</t>
  </si>
  <si>
    <t>Elisangela Gomes Souza Mansur</t>
  </si>
  <si>
    <t>Rescisão trabalhista</t>
  </si>
  <si>
    <t>Luiz Carlos</t>
  </si>
  <si>
    <t>Elisabeth Fernandes</t>
  </si>
  <si>
    <t>Isabella Cristina</t>
  </si>
  <si>
    <t>Nova Clara Paes e Doces</t>
  </si>
  <si>
    <t>Inove Higiene Comércio e Serviços de Descartáveis</t>
  </si>
  <si>
    <t>Antisséptico gel</t>
  </si>
  <si>
    <t>Tarifa bancária</t>
  </si>
  <si>
    <t>Colocação revestimento parcial parede - restaurante</t>
  </si>
  <si>
    <t>Manoel Orlando Souza da Silva</t>
  </si>
  <si>
    <t>File de frango com sassami, lombinho bovino</t>
  </si>
  <si>
    <t>Acqua Coleta de resíduo Ambiental</t>
  </si>
  <si>
    <t xml:space="preserve">Serviços de coleta </t>
  </si>
  <si>
    <t>Aliança Com. Bob. Fit e Et Ltda - EPP</t>
  </si>
  <si>
    <t>Etiquetas</t>
  </si>
  <si>
    <t>File de frango, lombinho bovino, lombinho calabresa</t>
  </si>
  <si>
    <t>Cupim, pernil</t>
  </si>
  <si>
    <t>Linguiça calabresa</t>
  </si>
  <si>
    <t>Carne moida,acem em cubos,coxa c/ sobrecoxa</t>
  </si>
  <si>
    <t>Fenix Foods Alimentos Eireli - EPP</t>
  </si>
  <si>
    <t>Alho descascado</t>
  </si>
  <si>
    <t>Empório Mega 100 Com. De Alimentos</t>
  </si>
  <si>
    <t>Açúcar,sal,farinhas,macarrão,leite</t>
  </si>
  <si>
    <t>HD Sistemas de limpeza e Descartáveis</t>
  </si>
  <si>
    <t>Sacolas descartáveis</t>
  </si>
  <si>
    <t>Óleo de soja,açúcar,leite em pó,café,caldos,margarina</t>
  </si>
  <si>
    <t>Descartáveis, germicida verduras</t>
  </si>
  <si>
    <t>Copolfood Com. Prod. Alimentícios Ltda</t>
  </si>
  <si>
    <t>Achocolatado,caldos,molhos,temperos,sal</t>
  </si>
  <si>
    <t>Arroz, feijão</t>
  </si>
  <si>
    <t>Vital Cavalcante Mota</t>
  </si>
  <si>
    <t>FGTS rescisório - Demervi Alves</t>
  </si>
  <si>
    <t>FGTS rescisório - Manoel Orlando</t>
  </si>
  <si>
    <t>FGTS rescisório - Vital Cavalcante</t>
  </si>
  <si>
    <t>Sindicato Sintraemfa - Comp. 06/2020</t>
  </si>
  <si>
    <t>Sindicato Sintraemfa - Comp. 07/2020</t>
  </si>
  <si>
    <t xml:space="preserve">Ana Cristina Amorim Araujo </t>
  </si>
  <si>
    <t>Rateio entre os projetos /administrativo</t>
  </si>
  <si>
    <t>Renata Pereira da Cruz</t>
  </si>
  <si>
    <t>Rateio entre os projetos / administrativo</t>
  </si>
  <si>
    <t>Alan Endrigo Sant Ana Instalações ME</t>
  </si>
  <si>
    <t>Manutenção reguladores de gas</t>
  </si>
  <si>
    <t>Claudino do Nascimento Neto Computadores -ME</t>
  </si>
  <si>
    <t>Toner impressora, filtro de linha</t>
  </si>
  <si>
    <t>J.C De Carvalho Embalagens</t>
  </si>
  <si>
    <t>Tarifa transferência de recurso</t>
  </si>
  <si>
    <t>Multinox Equipamentos p/ Restaurante Ltda</t>
  </si>
  <si>
    <t>2ª Parcela equipamentos e utensilios cozinha</t>
  </si>
  <si>
    <t>1103149350-0</t>
  </si>
  <si>
    <t>Vivo</t>
  </si>
  <si>
    <t>Telefone e internet - escritório restaurante</t>
  </si>
  <si>
    <t>1103732524-0</t>
  </si>
  <si>
    <t>Telefone e internet - restaurante</t>
  </si>
  <si>
    <t>FGTS Rescisório - Ronaldo Moreno</t>
  </si>
  <si>
    <t>Fornecimento de água -escritório restaurante</t>
  </si>
  <si>
    <t>Fornecimento de água - resturante</t>
  </si>
  <si>
    <t>Pernil sem osso, lombinho</t>
  </si>
  <si>
    <t>File de frango, pernil, bacon</t>
  </si>
  <si>
    <t>Almondega, file de peito</t>
  </si>
  <si>
    <t>Elias de Sousa Araujo</t>
  </si>
  <si>
    <t>Detergente alcalino</t>
  </si>
  <si>
    <t>Goiania Plast Ind Com. De Móveis Plásticos Ltda</t>
  </si>
  <si>
    <t>1ª Parcela mesas e cadeiras - refeitório</t>
  </si>
  <si>
    <t>000.191.206</t>
  </si>
  <si>
    <t>Sacos para talheres</t>
  </si>
  <si>
    <t>000.006.887</t>
  </si>
  <si>
    <t>Criveplas Confecção e Comércio Ltda</t>
  </si>
  <si>
    <t>000.191.078</t>
  </si>
  <si>
    <t>Café, farinha, leite de coco</t>
  </si>
  <si>
    <t>Calvo Coml. Impo. e Exp. Ltda</t>
  </si>
  <si>
    <t xml:space="preserve">Impostos </t>
  </si>
  <si>
    <t>Darf aluguel</t>
  </si>
  <si>
    <t>000.000.696</t>
  </si>
  <si>
    <t>File de peito</t>
  </si>
  <si>
    <t>Endurance Group B H Sites LTDA</t>
  </si>
  <si>
    <t>000.000.698</t>
  </si>
  <si>
    <t>000.000.699</t>
  </si>
  <si>
    <t>000.000.697</t>
  </si>
  <si>
    <t>Gouveia Serv. Adm. E Cobrança Ltda</t>
  </si>
  <si>
    <t>Locação restaurante</t>
  </si>
  <si>
    <t>Linguiça carne, pernil s/osso</t>
  </si>
  <si>
    <t>Tempero, margarina</t>
  </si>
  <si>
    <t>Bucho cortado</t>
  </si>
  <si>
    <t>Pataka Comércio de Aves Ltda</t>
  </si>
  <si>
    <t>Linguiça embutida</t>
  </si>
  <si>
    <t>Plastsp Com Prod. Lim e Desc Eireli</t>
  </si>
  <si>
    <t>Produtos de limpeza,higiene,touca</t>
  </si>
  <si>
    <t>Acem bovino</t>
  </si>
  <si>
    <t>Aventais</t>
  </si>
  <si>
    <t>Plano hospedagem site</t>
  </si>
  <si>
    <t>Daiane Oliveira Silva</t>
  </si>
  <si>
    <t>Pensão alimentícia - Ederson Santos</t>
  </si>
  <si>
    <t>Ir salários</t>
  </si>
  <si>
    <t>Pis</t>
  </si>
  <si>
    <t>Contribuição Assistencial</t>
  </si>
  <si>
    <t>DEMONSTRATIVO DE PAGAMENTOS POR GRUPO DE DESPESAS - MÊS AGOSTO/2020</t>
  </si>
  <si>
    <t>Pensão alimentício - Ederson</t>
  </si>
  <si>
    <t>Daiana Oliveira Silva</t>
  </si>
  <si>
    <t>Luis Carlos</t>
  </si>
  <si>
    <t>Sindicato Sintraenfa - Comp. 07/2020</t>
  </si>
  <si>
    <t>Contribuição assistencial</t>
  </si>
  <si>
    <t>Sindicato Sintraenfa - Comp. 06/2020</t>
  </si>
  <si>
    <t>Ana Cristina A. Araujo</t>
  </si>
  <si>
    <t>Salário / rateio</t>
  </si>
  <si>
    <t>FGTS rescisório - Ronaldo Moreno</t>
  </si>
  <si>
    <t>Óleo de soja, açúcar, sal</t>
  </si>
  <si>
    <t>Carne moída, coxa c/ sobrecoxa</t>
  </si>
  <si>
    <t>File de frango,lombinho bovino</t>
  </si>
  <si>
    <t>File de frango, lombinho bovino e calabresa</t>
  </si>
  <si>
    <t>Carne moida,acem em cubos, coxa</t>
  </si>
  <si>
    <t>Óleo de soja,açúcar,leite em pó,caldos</t>
  </si>
  <si>
    <t>Achololatado,caldos,molhos,temperos,sal</t>
  </si>
  <si>
    <t>Nova Saboreal Doces Ltda -ME</t>
  </si>
  <si>
    <t>Doce</t>
  </si>
  <si>
    <t>File de frango,pernil,bacon</t>
  </si>
  <si>
    <t>Comércio de carnes Mikail Ltda</t>
  </si>
  <si>
    <t>Inove Higiene Comércio e Serviços</t>
  </si>
  <si>
    <t>Aliança Com. Bob. Fit. Ee Fit e Et Ltda</t>
  </si>
  <si>
    <t>Claudino do Neascimento Neto</t>
  </si>
  <si>
    <t>J.C de Carvalho Embalagens</t>
  </si>
  <si>
    <t>Sacos para talhares</t>
  </si>
  <si>
    <t>Criveplas Confecção e Comércio</t>
  </si>
  <si>
    <t>Casa das embalagens Mauá</t>
  </si>
  <si>
    <t>Plastsp Com Prod. Lim e Descartáveis</t>
  </si>
  <si>
    <t>Produtos de limpeza,higiene,toucas</t>
  </si>
  <si>
    <t>Energia elétrica -  restaurante</t>
  </si>
  <si>
    <t>Água - escritório restaurante</t>
  </si>
  <si>
    <t xml:space="preserve">Água restaurante </t>
  </si>
  <si>
    <t xml:space="preserve">Colocação revestimento </t>
  </si>
  <si>
    <t>Acqua Coleta e resíduo ambiental</t>
  </si>
  <si>
    <t>Seviços de coleta</t>
  </si>
  <si>
    <t>Alsn Endrigo Sant Ana Instalações ME</t>
  </si>
  <si>
    <t>Manutenção reguladores de gás</t>
  </si>
  <si>
    <t>2ª Parcela utiliddades cozinha,equipamentos</t>
  </si>
  <si>
    <t>Goiania Plast Ind. Com. De Móveis</t>
  </si>
  <si>
    <t>Endurance Group B H Sites Ltda</t>
  </si>
  <si>
    <t>Plano hospedagem</t>
  </si>
  <si>
    <t>Depósito diário- Agosto 2020</t>
  </si>
  <si>
    <t>Saldo mês anterior: R$</t>
  </si>
  <si>
    <t>Saldo mês atual: R$</t>
  </si>
  <si>
    <t>QR Code</t>
  </si>
  <si>
    <t>Valor depositar</t>
  </si>
  <si>
    <t>03/08/20220</t>
  </si>
  <si>
    <t>Carta recibo nº 202 e Carta QR Code nº 11</t>
  </si>
  <si>
    <t>Carta recibo nº 203 e Carta QR Code nº 12</t>
  </si>
  <si>
    <t>Saldo depósito diário mês Julho/2020</t>
  </si>
  <si>
    <t>Carta recibo nº 204 e Carta QR Code nº 13</t>
  </si>
  <si>
    <t>Carta recibo nº 205 e Carta QR Code nº 14</t>
  </si>
  <si>
    <t>28/07/20200</t>
  </si>
  <si>
    <t>Carta recibo nº 206 e Carta QR Code nº 15</t>
  </si>
  <si>
    <t>Carta recibo nº 207 e Carta QR Code nº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</si>
</sst>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  <numFmt numFmtId="171" formatCode="#,##0_ ;\-#,##0\ "/>
    <numFmt numFmtId="172" formatCode="#,##0;[Red]#,##0"/>
  </numFmts>
  <fonts count="4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u/>
      <sz val="12"/>
      <color indexed="12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Verdana"/>
      <family val="2"/>
    </font>
    <font>
      <u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sz val="9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8"/>
      <name val="Arial"/>
      <family val="2"/>
    </font>
    <font>
      <b/>
      <sz val="12"/>
      <color theme="5"/>
      <name val="Arial"/>
      <family val="2"/>
    </font>
    <font>
      <b/>
      <sz val="12"/>
      <color rgb="FF00B050"/>
      <name val="Arial"/>
      <family val="2"/>
    </font>
    <font>
      <sz val="8"/>
      <name val="Calibri"/>
      <family val="2"/>
      <scheme val="minor"/>
    </font>
    <font>
      <b/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Verdana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7" fillId="0" borderId="0" applyBorder="0" applyProtection="0"/>
    <xf numFmtId="166" fontId="8" fillId="0" borderId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3" fillId="0" borderId="0" applyFill="0" applyBorder="0" applyAlignment="0" applyProtection="0"/>
    <xf numFmtId="170" fontId="15" fillId="0" borderId="0" applyFont="0" applyFill="0" applyBorder="0" applyAlignment="0" applyProtection="0"/>
    <xf numFmtId="43" fontId="3" fillId="0" borderId="0" applyFill="0" applyBorder="0" applyAlignment="0" applyProtection="0"/>
  </cellStyleXfs>
  <cellXfs count="422">
    <xf numFmtId="0" fontId="0" fillId="0" borderId="0" xfId="0"/>
    <xf numFmtId="0" fontId="5" fillId="0" borderId="0" xfId="0" applyFont="1"/>
    <xf numFmtId="0" fontId="21" fillId="3" borderId="0" xfId="0" applyFont="1" applyFill="1" applyBorder="1"/>
    <xf numFmtId="0" fontId="25" fillId="0" borderId="14" xfId="0" applyFont="1" applyFill="1" applyBorder="1" applyAlignment="1">
      <alignment horizontal="left"/>
    </xf>
    <xf numFmtId="0" fontId="21" fillId="0" borderId="14" xfId="0" applyFont="1" applyBorder="1"/>
    <xf numFmtId="0" fontId="25" fillId="0" borderId="10" xfId="0" applyFont="1" applyFill="1" applyBorder="1" applyAlignment="1">
      <alignment horizontal="left"/>
    </xf>
    <xf numFmtId="0" fontId="21" fillId="0" borderId="10" xfId="0" applyFont="1" applyBorder="1"/>
    <xf numFmtId="14" fontId="25" fillId="0" borderId="10" xfId="0" applyNumberFormat="1" applyFont="1" applyFill="1" applyBorder="1" applyAlignment="1">
      <alignment horizontal="left"/>
    </xf>
    <xf numFmtId="0" fontId="25" fillId="0" borderId="15" xfId="0" applyFont="1" applyFill="1" applyBorder="1" applyAlignment="1">
      <alignment horizontal="left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/>
    <xf numFmtId="0" fontId="21" fillId="0" borderId="0" xfId="0" applyFont="1"/>
    <xf numFmtId="14" fontId="25" fillId="0" borderId="14" xfId="0" applyNumberFormat="1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166" fontId="25" fillId="0" borderId="10" xfId="3" applyFont="1" applyFill="1" applyBorder="1" applyAlignment="1">
      <alignment horizontal="left"/>
    </xf>
    <xf numFmtId="0" fontId="25" fillId="3" borderId="10" xfId="0" applyFont="1" applyFill="1" applyBorder="1" applyAlignment="1"/>
    <xf numFmtId="4" fontId="25" fillId="3" borderId="10" xfId="9" applyNumberFormat="1" applyFont="1" applyFill="1" applyBorder="1" applyAlignment="1">
      <alignment horizontal="right"/>
    </xf>
    <xf numFmtId="0" fontId="21" fillId="0" borderId="15" xfId="0" applyFont="1" applyBorder="1" applyAlignment="1">
      <alignment horizontal="left"/>
    </xf>
    <xf numFmtId="0" fontId="21" fillId="0" borderId="15" xfId="0" applyFont="1" applyBorder="1"/>
    <xf numFmtId="14" fontId="21" fillId="0" borderId="15" xfId="0" applyNumberFormat="1" applyFont="1" applyBorder="1"/>
    <xf numFmtId="0" fontId="21" fillId="0" borderId="16" xfId="0" applyFont="1" applyBorder="1"/>
    <xf numFmtId="0" fontId="21" fillId="0" borderId="0" xfId="0" applyFont="1" applyBorder="1" applyAlignment="1">
      <alignment vertical="center" wrapText="1"/>
    </xf>
    <xf numFmtId="14" fontId="25" fillId="0" borderId="17" xfId="0" applyNumberFormat="1" applyFont="1" applyFill="1" applyBorder="1" applyAlignment="1">
      <alignment horizontal="center" vertical="center" wrapText="1"/>
    </xf>
    <xf numFmtId="0" fontId="21" fillId="0" borderId="12" xfId="0" applyFont="1" applyBorder="1"/>
    <xf numFmtId="4" fontId="25" fillId="3" borderId="10" xfId="0" applyNumberFormat="1" applyFont="1" applyFill="1" applyBorder="1" applyAlignment="1"/>
    <xf numFmtId="4" fontId="25" fillId="3" borderId="12" xfId="10" applyNumberFormat="1" applyFont="1" applyFill="1" applyBorder="1" applyAlignment="1"/>
    <xf numFmtId="0" fontId="21" fillId="0" borderId="10" xfId="0" applyFont="1" applyBorder="1"/>
    <xf numFmtId="0" fontId="21" fillId="3" borderId="15" xfId="0" applyFont="1" applyFill="1" applyBorder="1"/>
    <xf numFmtId="0" fontId="21" fillId="0" borderId="15" xfId="0" applyFont="1" applyBorder="1"/>
    <xf numFmtId="0" fontId="21" fillId="0" borderId="18" xfId="0" applyFont="1" applyBorder="1"/>
    <xf numFmtId="0" fontId="25" fillId="3" borderId="14" xfId="0" applyFont="1" applyFill="1" applyBorder="1" applyAlignment="1"/>
    <xf numFmtId="4" fontId="25" fillId="3" borderId="14" xfId="9" applyNumberFormat="1" applyFont="1" applyFill="1" applyBorder="1" applyAlignment="1">
      <alignment horizontal="right"/>
    </xf>
    <xf numFmtId="14" fontId="21" fillId="0" borderId="0" xfId="0" applyNumberFormat="1" applyFont="1" applyBorder="1" applyAlignment="1"/>
    <xf numFmtId="0" fontId="21" fillId="0" borderId="17" xfId="0" applyFont="1" applyBorder="1"/>
    <xf numFmtId="14" fontId="21" fillId="0" borderId="18" xfId="0" applyNumberFormat="1" applyFont="1" applyBorder="1"/>
    <xf numFmtId="0" fontId="21" fillId="3" borderId="12" xfId="0" applyFont="1" applyFill="1" applyBorder="1"/>
    <xf numFmtId="0" fontId="21" fillId="3" borderId="18" xfId="0" applyFont="1" applyFill="1" applyBorder="1"/>
    <xf numFmtId="14" fontId="21" fillId="0" borderId="10" xfId="0" applyNumberFormat="1" applyFont="1" applyBorder="1"/>
    <xf numFmtId="0" fontId="23" fillId="3" borderId="21" xfId="4" applyFont="1" applyFill="1" applyBorder="1" applyAlignment="1"/>
    <xf numFmtId="0" fontId="26" fillId="3" borderId="0" xfId="4" applyFont="1" applyFill="1" applyBorder="1" applyAlignment="1"/>
    <xf numFmtId="0" fontId="23" fillId="3" borderId="0" xfId="4" applyFont="1" applyFill="1" applyBorder="1" applyAlignment="1"/>
    <xf numFmtId="0" fontId="26" fillId="3" borderId="21" xfId="4" applyFont="1" applyFill="1" applyBorder="1" applyAlignment="1"/>
    <xf numFmtId="0" fontId="26" fillId="3" borderId="22" xfId="4" applyFont="1" applyFill="1" applyBorder="1" applyAlignment="1"/>
    <xf numFmtId="0" fontId="27" fillId="3" borderId="22" xfId="2" applyFont="1" applyFill="1" applyBorder="1" applyAlignment="1" applyProtection="1"/>
    <xf numFmtId="0" fontId="25" fillId="0" borderId="10" xfId="0" applyFont="1" applyFill="1" applyBorder="1" applyAlignment="1">
      <alignment horizontal="left"/>
    </xf>
    <xf numFmtId="14" fontId="21" fillId="0" borderId="10" xfId="0" applyNumberFormat="1" applyFont="1" applyBorder="1" applyAlignment="1">
      <alignment horizontal="center"/>
    </xf>
    <xf numFmtId="14" fontId="25" fillId="0" borderId="10" xfId="0" applyNumberFormat="1" applyFont="1" applyFill="1" applyBorder="1" applyAlignment="1">
      <alignment horizontal="center"/>
    </xf>
    <xf numFmtId="4" fontId="23" fillId="3" borderId="0" xfId="4" applyNumberFormat="1" applyFont="1" applyFill="1" applyBorder="1" applyAlignment="1"/>
    <xf numFmtId="4" fontId="23" fillId="3" borderId="21" xfId="4" applyNumberFormat="1" applyFont="1" applyFill="1" applyBorder="1" applyAlignment="1"/>
    <xf numFmtId="4" fontId="27" fillId="3" borderId="22" xfId="2" applyNumberFormat="1" applyFont="1" applyFill="1" applyBorder="1" applyAlignment="1" applyProtection="1"/>
    <xf numFmtId="4" fontId="25" fillId="3" borderId="14" xfId="3" applyNumberFormat="1" applyFont="1" applyFill="1" applyBorder="1"/>
    <xf numFmtId="4" fontId="25" fillId="3" borderId="10" xfId="3" applyNumberFormat="1" applyFont="1" applyFill="1" applyBorder="1"/>
    <xf numFmtId="4" fontId="21" fillId="3" borderId="10" xfId="3" applyNumberFormat="1" applyFont="1" applyFill="1" applyBorder="1"/>
    <xf numFmtId="4" fontId="21" fillId="0" borderId="0" xfId="3" applyNumberFormat="1" applyFont="1" applyBorder="1" applyAlignment="1">
      <alignment vertical="center"/>
    </xf>
    <xf numFmtId="4" fontId="21" fillId="0" borderId="15" xfId="3" applyNumberFormat="1" applyFont="1" applyBorder="1" applyAlignment="1">
      <alignment vertical="center"/>
    </xf>
    <xf numFmtId="4" fontId="21" fillId="0" borderId="10" xfId="3" applyNumberFormat="1" applyFont="1" applyBorder="1"/>
    <xf numFmtId="4" fontId="21" fillId="0" borderId="15" xfId="3" applyNumberFormat="1" applyFont="1" applyBorder="1"/>
    <xf numFmtId="4" fontId="21" fillId="0" borderId="0" xfId="0" applyNumberFormat="1" applyFont="1" applyBorder="1" applyAlignment="1">
      <alignment vertical="center"/>
    </xf>
    <xf numFmtId="4" fontId="21" fillId="3" borderId="17" xfId="3" applyNumberFormat="1" applyFont="1" applyFill="1" applyBorder="1"/>
    <xf numFmtId="4" fontId="21" fillId="3" borderId="15" xfId="3" applyNumberFormat="1" applyFont="1" applyFill="1" applyBorder="1"/>
    <xf numFmtId="4" fontId="21" fillId="0" borderId="10" xfId="3" applyNumberFormat="1" applyFont="1" applyBorder="1" applyAlignment="1">
      <alignment vertical="center"/>
    </xf>
    <xf numFmtId="4" fontId="0" fillId="0" borderId="0" xfId="0" applyNumberFormat="1"/>
    <xf numFmtId="10" fontId="21" fillId="0" borderId="0" xfId="0" applyNumberFormat="1" applyFont="1" applyBorder="1"/>
    <xf numFmtId="10" fontId="0" fillId="0" borderId="0" xfId="0" applyNumberFormat="1"/>
    <xf numFmtId="10" fontId="28" fillId="3" borderId="0" xfId="0" applyNumberFormat="1" applyFont="1" applyFill="1" applyBorder="1" applyAlignment="1">
      <alignment horizontal="center" vertical="center"/>
    </xf>
    <xf numFmtId="10" fontId="28" fillId="3" borderId="24" xfId="0" applyNumberFormat="1" applyFont="1" applyFill="1" applyBorder="1" applyAlignment="1">
      <alignment horizontal="center" vertical="center"/>
    </xf>
    <xf numFmtId="10" fontId="28" fillId="3" borderId="8" xfId="0" applyNumberFormat="1" applyFont="1" applyFill="1" applyBorder="1" applyAlignment="1">
      <alignment horizontal="center" vertical="center"/>
    </xf>
    <xf numFmtId="10" fontId="23" fillId="3" borderId="8" xfId="4" applyNumberFormat="1" applyFont="1" applyFill="1" applyBorder="1" applyAlignment="1"/>
    <xf numFmtId="10" fontId="27" fillId="3" borderId="25" xfId="2" applyNumberFormat="1" applyFont="1" applyFill="1" applyBorder="1" applyAlignment="1" applyProtection="1"/>
    <xf numFmtId="10" fontId="21" fillId="0" borderId="0" xfId="0" applyNumberFormat="1" applyFont="1" applyBorder="1" applyAlignment="1">
      <alignment vertical="center"/>
    </xf>
    <xf numFmtId="10" fontId="21" fillId="0" borderId="8" xfId="0" applyNumberFormat="1" applyFont="1" applyBorder="1" applyAlignment="1">
      <alignment vertical="center"/>
    </xf>
    <xf numFmtId="14" fontId="23" fillId="3" borderId="0" xfId="4" applyNumberFormat="1" applyFont="1" applyFill="1" applyBorder="1" applyAlignment="1">
      <alignment horizontal="center"/>
    </xf>
    <xf numFmtId="14" fontId="23" fillId="3" borderId="21" xfId="4" applyNumberFormat="1" applyFont="1" applyFill="1" applyBorder="1" applyAlignment="1">
      <alignment horizontal="center"/>
    </xf>
    <xf numFmtId="14" fontId="27" fillId="3" borderId="22" xfId="2" applyNumberFormat="1" applyFont="1" applyFill="1" applyBorder="1" applyAlignment="1" applyProtection="1">
      <alignment horizontal="center"/>
    </xf>
    <xf numFmtId="14" fontId="21" fillId="3" borderId="0" xfId="3" applyNumberFormat="1" applyFont="1" applyFill="1" applyBorder="1" applyAlignment="1">
      <alignment horizontal="center" vertical="center"/>
    </xf>
    <xf numFmtId="14" fontId="21" fillId="0" borderId="0" xfId="3" applyNumberFormat="1" applyFont="1" applyBorder="1" applyAlignment="1">
      <alignment horizontal="center" vertical="center"/>
    </xf>
    <xf numFmtId="14" fontId="25" fillId="3" borderId="10" xfId="0" applyNumberFormat="1" applyFont="1" applyFill="1" applyBorder="1" applyAlignment="1">
      <alignment horizontal="center"/>
    </xf>
    <xf numFmtId="14" fontId="21" fillId="0" borderId="15" xfId="3" applyNumberFormat="1" applyFont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/>
    </xf>
    <xf numFmtId="14" fontId="21" fillId="0" borderId="15" xfId="0" applyNumberFormat="1" applyFont="1" applyBorder="1" applyAlignment="1">
      <alignment horizontal="center"/>
    </xf>
    <xf numFmtId="14" fontId="25" fillId="0" borderId="14" xfId="0" applyNumberFormat="1" applyFont="1" applyBorder="1" applyAlignment="1">
      <alignment horizontal="center"/>
    </xf>
    <xf numFmtId="14" fontId="21" fillId="0" borderId="0" xfId="0" applyNumberFormat="1" applyFont="1" applyBorder="1" applyAlignment="1">
      <alignment horizontal="center" vertical="center"/>
    </xf>
    <xf numFmtId="14" fontId="21" fillId="0" borderId="17" xfId="0" applyNumberFormat="1" applyFont="1" applyBorder="1" applyAlignment="1">
      <alignment horizontal="center"/>
    </xf>
    <xf numFmtId="14" fontId="21" fillId="3" borderId="15" xfId="0" applyNumberFormat="1" applyFont="1" applyFill="1" applyBorder="1" applyAlignment="1">
      <alignment horizontal="center"/>
    </xf>
    <xf numFmtId="14" fontId="21" fillId="0" borderId="10" xfId="3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4" fontId="29" fillId="3" borderId="26" xfId="3" applyNumberFormat="1" applyFont="1" applyFill="1" applyBorder="1" applyAlignment="1">
      <alignment vertical="center"/>
    </xf>
    <xf numFmtId="4" fontId="29" fillId="0" borderId="26" xfId="3" applyNumberFormat="1" applyFont="1" applyBorder="1" applyAlignment="1">
      <alignment vertical="center"/>
    </xf>
    <xf numFmtId="4" fontId="29" fillId="0" borderId="27" xfId="3" applyNumberFormat="1" applyFont="1" applyBorder="1" applyAlignment="1">
      <alignment vertical="center"/>
    </xf>
    <xf numFmtId="4" fontId="29" fillId="0" borderId="26" xfId="3" applyNumberFormat="1" applyFont="1" applyBorder="1" applyAlignment="1">
      <alignment horizontal="right" vertical="center"/>
    </xf>
    <xf numFmtId="0" fontId="21" fillId="0" borderId="21" xfId="0" applyFont="1" applyBorder="1"/>
    <xf numFmtId="0" fontId="16" fillId="0" borderId="0" xfId="0" applyFont="1"/>
    <xf numFmtId="0" fontId="16" fillId="0" borderId="0" xfId="0" applyFont="1" applyBorder="1"/>
    <xf numFmtId="0" fontId="16" fillId="0" borderId="0" xfId="0" applyFont="1" applyAlignment="1">
      <alignment horizontal="center"/>
    </xf>
    <xf numFmtId="164" fontId="16" fillId="0" borderId="0" xfId="0" applyNumberFormat="1" applyFont="1"/>
    <xf numFmtId="3" fontId="16" fillId="0" borderId="0" xfId="0" applyNumberFormat="1" applyFont="1" applyAlignment="1">
      <alignment horizontal="center"/>
    </xf>
    <xf numFmtId="14" fontId="16" fillId="0" borderId="0" xfId="0" applyNumberFormat="1" applyFont="1"/>
    <xf numFmtId="0" fontId="17" fillId="0" borderId="0" xfId="1" applyFont="1" applyBorder="1" applyAlignment="1"/>
    <xf numFmtId="0" fontId="20" fillId="0" borderId="0" xfId="2" applyFont="1" applyBorder="1" applyAlignment="1" applyProtection="1">
      <alignment horizontal="left"/>
    </xf>
    <xf numFmtId="167" fontId="16" fillId="0" borderId="29" xfId="3" applyNumberFormat="1" applyFont="1" applyFill="1" applyBorder="1" applyAlignment="1" applyProtection="1">
      <alignment horizontal="left"/>
    </xf>
    <xf numFmtId="167" fontId="16" fillId="0" borderId="0" xfId="3" applyNumberFormat="1" applyFont="1" applyFill="1" applyBorder="1" applyAlignment="1" applyProtection="1">
      <alignment horizontal="center"/>
    </xf>
    <xf numFmtId="167" fontId="16" fillId="0" borderId="0" xfId="3" applyNumberFormat="1" applyFont="1" applyFill="1" applyBorder="1" applyAlignment="1" applyProtection="1">
      <alignment horizontal="left"/>
    </xf>
    <xf numFmtId="164" fontId="16" fillId="0" borderId="3" xfId="0" applyNumberFormat="1" applyFont="1" applyBorder="1"/>
    <xf numFmtId="167" fontId="16" fillId="0" borderId="0" xfId="0" applyNumberFormat="1" applyFont="1" applyBorder="1"/>
    <xf numFmtId="164" fontId="16" fillId="0" borderId="0" xfId="3" applyNumberFormat="1" applyFont="1" applyFill="1" applyBorder="1" applyAlignment="1" applyProtection="1">
      <alignment horizontal="left"/>
    </xf>
    <xf numFmtId="164" fontId="16" fillId="0" borderId="0" xfId="0" applyNumberFormat="1" applyFont="1" applyBorder="1"/>
    <xf numFmtId="164" fontId="16" fillId="0" borderId="33" xfId="0" applyNumberFormat="1" applyFont="1" applyBorder="1" applyAlignment="1">
      <alignment horizontal="center"/>
    </xf>
    <xf numFmtId="167" fontId="16" fillId="0" borderId="1" xfId="3" applyNumberFormat="1" applyFont="1" applyFill="1" applyBorder="1" applyAlignment="1" applyProtection="1">
      <alignment horizontal="center"/>
    </xf>
    <xf numFmtId="167" fontId="16" fillId="0" borderId="1" xfId="3" applyNumberFormat="1" applyFont="1" applyFill="1" applyBorder="1" applyAlignment="1" applyProtection="1">
      <alignment horizontal="left"/>
    </xf>
    <xf numFmtId="167" fontId="16" fillId="0" borderId="6" xfId="3" applyNumberFormat="1" applyFont="1" applyFill="1" applyBorder="1" applyAlignment="1" applyProtection="1">
      <alignment horizontal="left"/>
    </xf>
    <xf numFmtId="164" fontId="16" fillId="0" borderId="33" xfId="0" applyNumberFormat="1" applyFont="1" applyBorder="1"/>
    <xf numFmtId="14" fontId="16" fillId="3" borderId="4" xfId="0" applyNumberFormat="1" applyFont="1" applyFill="1" applyBorder="1" applyAlignment="1">
      <alignment horizontal="center" vertical="center"/>
    </xf>
    <xf numFmtId="37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164" fontId="16" fillId="4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left" vertical="center"/>
    </xf>
    <xf numFmtId="164" fontId="16" fillId="4" borderId="1" xfId="0" applyNumberFormat="1" applyFont="1" applyFill="1" applyBorder="1" applyAlignment="1">
      <alignment horizontal="right" vertical="center"/>
    </xf>
    <xf numFmtId="3" fontId="16" fillId="5" borderId="3" xfId="0" applyNumberFormat="1" applyFont="1" applyFill="1" applyBorder="1" applyAlignment="1">
      <alignment horizontal="center" vertical="center"/>
    </xf>
    <xf numFmtId="0" fontId="22" fillId="3" borderId="35" xfId="4" applyFont="1" applyFill="1" applyBorder="1" applyAlignment="1"/>
    <xf numFmtId="0" fontId="22" fillId="3" borderId="7" xfId="4" applyFont="1" applyFill="1" applyBorder="1" applyAlignment="1"/>
    <xf numFmtId="0" fontId="22" fillId="3" borderId="34" xfId="4" applyFont="1" applyFill="1" applyBorder="1" applyAlignment="1"/>
    <xf numFmtId="0" fontId="21" fillId="3" borderId="20" xfId="0" applyFont="1" applyFill="1" applyBorder="1"/>
    <xf numFmtId="10" fontId="21" fillId="3" borderId="0" xfId="0" applyNumberFormat="1" applyFont="1" applyFill="1" applyBorder="1"/>
    <xf numFmtId="14" fontId="21" fillId="3" borderId="0" xfId="3" applyNumberFormat="1" applyFont="1" applyFill="1" applyBorder="1" applyAlignment="1">
      <alignment horizontal="center"/>
    </xf>
    <xf numFmtId="4" fontId="29" fillId="3" borderId="27" xfId="3" applyNumberFormat="1" applyFont="1" applyFill="1" applyBorder="1"/>
    <xf numFmtId="4" fontId="21" fillId="0" borderId="0" xfId="3" applyNumberFormat="1" applyFont="1" applyBorder="1"/>
    <xf numFmtId="14" fontId="21" fillId="0" borderId="0" xfId="3" applyNumberFormat="1" applyFont="1" applyBorder="1" applyAlignment="1">
      <alignment horizontal="center"/>
    </xf>
    <xf numFmtId="0" fontId="29" fillId="3" borderId="55" xfId="0" applyFont="1" applyFill="1" applyBorder="1"/>
    <xf numFmtId="14" fontId="29" fillId="3" borderId="56" xfId="0" applyNumberFormat="1" applyFont="1" applyFill="1" applyBorder="1" applyAlignment="1"/>
    <xf numFmtId="4" fontId="29" fillId="3" borderId="56" xfId="3" applyNumberFormat="1" applyFont="1" applyFill="1" applyBorder="1"/>
    <xf numFmtId="14" fontId="25" fillId="0" borderId="56" xfId="3" applyNumberFormat="1" applyFont="1" applyFill="1" applyBorder="1" applyAlignment="1">
      <alignment horizontal="center"/>
    </xf>
    <xf numFmtId="0" fontId="21" fillId="3" borderId="56" xfId="0" applyFont="1" applyFill="1" applyBorder="1" applyAlignment="1">
      <alignment horizontal="center"/>
    </xf>
    <xf numFmtId="10" fontId="21" fillId="3" borderId="57" xfId="0" applyNumberFormat="1" applyFont="1" applyFill="1" applyBorder="1"/>
    <xf numFmtId="0" fontId="17" fillId="0" borderId="7" xfId="1" applyFont="1" applyBorder="1" applyAlignment="1"/>
    <xf numFmtId="0" fontId="20" fillId="0" borderId="8" xfId="2" applyFont="1" applyBorder="1" applyAlignment="1" applyProtection="1">
      <alignment horizontal="left"/>
    </xf>
    <xf numFmtId="167" fontId="16" fillId="0" borderId="8" xfId="3" applyNumberFormat="1" applyFont="1" applyFill="1" applyBorder="1" applyAlignment="1" applyProtection="1">
      <alignment horizontal="left"/>
    </xf>
    <xf numFmtId="167" fontId="16" fillId="0" borderId="3" xfId="3" applyNumberFormat="1" applyFont="1" applyFill="1" applyBorder="1" applyAlignment="1" applyProtection="1">
      <alignment horizontal="left"/>
    </xf>
    <xf numFmtId="167" fontId="16" fillId="2" borderId="3" xfId="3" applyNumberFormat="1" applyFont="1" applyFill="1" applyBorder="1" applyAlignment="1" applyProtection="1">
      <alignment horizontal="left"/>
    </xf>
    <xf numFmtId="3" fontId="32" fillId="3" borderId="1" xfId="0" applyNumberFormat="1" applyFont="1" applyFill="1" applyBorder="1" applyAlignment="1">
      <alignment horizontal="center" vertical="center"/>
    </xf>
    <xf numFmtId="3" fontId="32" fillId="5" borderId="1" xfId="0" applyNumberFormat="1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left"/>
    </xf>
    <xf numFmtId="4" fontId="25" fillId="3" borderId="63" xfId="3" applyNumberFormat="1" applyFont="1" applyFill="1" applyBorder="1"/>
    <xf numFmtId="14" fontId="25" fillId="0" borderId="63" xfId="0" applyNumberFormat="1" applyFont="1" applyFill="1" applyBorder="1" applyAlignment="1">
      <alignment horizontal="center"/>
    </xf>
    <xf numFmtId="14" fontId="25" fillId="0" borderId="63" xfId="0" applyNumberFormat="1" applyFont="1" applyFill="1" applyBorder="1" applyAlignment="1">
      <alignment horizontal="center" vertical="center" wrapText="1"/>
    </xf>
    <xf numFmtId="0" fontId="21" fillId="0" borderId="63" xfId="0" applyFont="1" applyBorder="1"/>
    <xf numFmtId="0" fontId="25" fillId="0" borderId="17" xfId="0" applyFont="1" applyFill="1" applyBorder="1" applyAlignment="1">
      <alignment horizontal="left"/>
    </xf>
    <xf numFmtId="4" fontId="25" fillId="3" borderId="17" xfId="3" applyNumberFormat="1" applyFont="1" applyFill="1" applyBorder="1"/>
    <xf numFmtId="0" fontId="0" fillId="0" borderId="69" xfId="0" applyBorder="1"/>
    <xf numFmtId="0" fontId="13" fillId="3" borderId="1" xfId="0" applyFont="1" applyFill="1" applyBorder="1" applyAlignment="1">
      <alignment horizontal="left" vertical="center"/>
    </xf>
    <xf numFmtId="0" fontId="21" fillId="0" borderId="19" xfId="0" applyFont="1" applyBorder="1"/>
    <xf numFmtId="10" fontId="3" fillId="3" borderId="0" xfId="8" applyNumberFormat="1" applyFill="1" applyBorder="1" applyAlignment="1"/>
    <xf numFmtId="10" fontId="3" fillId="3" borderId="21" xfId="8" applyNumberFormat="1" applyFill="1" applyBorder="1" applyAlignment="1"/>
    <xf numFmtId="10" fontId="3" fillId="3" borderId="22" xfId="8" applyNumberFormat="1" applyFill="1" applyBorder="1" applyAlignment="1" applyProtection="1"/>
    <xf numFmtId="10" fontId="3" fillId="0" borderId="0" xfId="8" applyNumberFormat="1" applyBorder="1"/>
    <xf numFmtId="10" fontId="3" fillId="0" borderId="0" xfId="8" applyNumberFormat="1" applyBorder="1" applyAlignment="1">
      <alignment vertical="center"/>
    </xf>
    <xf numFmtId="10" fontId="3" fillId="0" borderId="23" xfId="8" applyNumberFormat="1" applyBorder="1" applyAlignment="1">
      <alignment vertical="center"/>
    </xf>
    <xf numFmtId="10" fontId="3" fillId="3" borderId="0" xfId="8" applyNumberFormat="1" applyFill="1" applyBorder="1"/>
    <xf numFmtId="10" fontId="3" fillId="3" borderId="56" xfId="8" applyNumberFormat="1" applyFill="1" applyBorder="1"/>
    <xf numFmtId="10" fontId="3" fillId="0" borderId="0" xfId="8" applyNumberFormat="1"/>
    <xf numFmtId="164" fontId="18" fillId="4" borderId="1" xfId="0" applyNumberFormat="1" applyFont="1" applyFill="1" applyBorder="1" applyAlignment="1">
      <alignment horizontal="center" vertical="center"/>
    </xf>
    <xf numFmtId="14" fontId="18" fillId="0" borderId="70" xfId="0" applyNumberFormat="1" applyFont="1" applyBorder="1" applyAlignment="1" applyProtection="1">
      <alignment horizontal="left" vertical="center"/>
    </xf>
    <xf numFmtId="3" fontId="18" fillId="0" borderId="71" xfId="0" applyNumberFormat="1" applyFont="1" applyBorder="1" applyAlignment="1" applyProtection="1">
      <alignment horizontal="center" vertical="center"/>
    </xf>
    <xf numFmtId="0" fontId="18" fillId="0" borderId="71" xfId="0" applyFont="1" applyBorder="1" applyAlignment="1" applyProtection="1">
      <alignment horizontal="left" vertical="center"/>
    </xf>
    <xf numFmtId="14" fontId="19" fillId="5" borderId="71" xfId="0" applyNumberFormat="1" applyFont="1" applyFill="1" applyBorder="1" applyAlignment="1" applyProtection="1">
      <alignment horizontal="left" vertical="center"/>
    </xf>
    <xf numFmtId="164" fontId="19" fillId="5" borderId="71" xfId="0" applyNumberFormat="1" applyFont="1" applyFill="1" applyBorder="1" applyAlignment="1" applyProtection="1">
      <alignment horizontal="right" vertical="center"/>
    </xf>
    <xf numFmtId="3" fontId="18" fillId="0" borderId="72" xfId="0" applyNumberFormat="1" applyFont="1" applyBorder="1" applyAlignment="1" applyProtection="1">
      <alignment horizontal="center" vertical="center"/>
    </xf>
    <xf numFmtId="0" fontId="17" fillId="0" borderId="66" xfId="0" applyFont="1" applyBorder="1"/>
    <xf numFmtId="0" fontId="17" fillId="0" borderId="69" xfId="0" applyFont="1" applyBorder="1"/>
    <xf numFmtId="164" fontId="17" fillId="0" borderId="69" xfId="0" applyNumberFormat="1" applyFont="1" applyBorder="1"/>
    <xf numFmtId="3" fontId="17" fillId="0" borderId="69" xfId="0" applyNumberFormat="1" applyFont="1" applyBorder="1" applyAlignment="1">
      <alignment horizontal="center"/>
    </xf>
    <xf numFmtId="14" fontId="17" fillId="0" borderId="69" xfId="0" applyNumberFormat="1" applyFont="1" applyBorder="1"/>
    <xf numFmtId="0" fontId="17" fillId="0" borderId="73" xfId="0" applyFont="1" applyBorder="1" applyAlignment="1">
      <alignment horizontal="center"/>
    </xf>
    <xf numFmtId="0" fontId="17" fillId="0" borderId="20" xfId="0" applyFont="1" applyBorder="1"/>
    <xf numFmtId="0" fontId="17" fillId="0" borderId="0" xfId="0" applyFont="1" applyBorder="1"/>
    <xf numFmtId="164" fontId="17" fillId="0" borderId="0" xfId="0" applyNumberFormat="1" applyFont="1" applyBorder="1"/>
    <xf numFmtId="3" fontId="17" fillId="0" borderId="0" xfId="0" applyNumberFormat="1" applyFont="1" applyBorder="1" applyAlignment="1">
      <alignment horizontal="center"/>
    </xf>
    <xf numFmtId="14" fontId="17" fillId="0" borderId="0" xfId="0" applyNumberFormat="1" applyFont="1" applyBorder="1"/>
    <xf numFmtId="0" fontId="17" fillId="0" borderId="16" xfId="0" applyFont="1" applyBorder="1" applyAlignment="1">
      <alignment horizontal="center"/>
    </xf>
    <xf numFmtId="0" fontId="17" fillId="0" borderId="19" xfId="0" applyFont="1" applyBorder="1"/>
    <xf numFmtId="0" fontId="17" fillId="0" borderId="74" xfId="0" applyFont="1" applyBorder="1"/>
    <xf numFmtId="164" fontId="17" fillId="0" borderId="74" xfId="0" applyNumberFormat="1" applyFont="1" applyBorder="1"/>
    <xf numFmtId="3" fontId="17" fillId="0" borderId="74" xfId="0" applyNumberFormat="1" applyFont="1" applyBorder="1" applyAlignment="1">
      <alignment horizontal="center"/>
    </xf>
    <xf numFmtId="14" fontId="17" fillId="0" borderId="74" xfId="0" applyNumberFormat="1" applyFont="1" applyBorder="1"/>
    <xf numFmtId="0" fontId="17" fillId="0" borderId="75" xfId="0" applyFont="1" applyBorder="1" applyAlignment="1">
      <alignment horizontal="center"/>
    </xf>
    <xf numFmtId="44" fontId="16" fillId="0" borderId="3" xfId="3" applyNumberFormat="1" applyFont="1" applyFill="1" applyBorder="1" applyAlignment="1" applyProtection="1">
      <alignment horizontal="left"/>
    </xf>
    <xf numFmtId="0" fontId="21" fillId="0" borderId="17" xfId="0" applyFont="1" applyBorder="1" applyAlignment="1">
      <alignment horizontal="left"/>
    </xf>
    <xf numFmtId="0" fontId="21" fillId="0" borderId="17" xfId="0" applyFont="1" applyBorder="1" applyAlignment="1"/>
    <xf numFmtId="0" fontId="20" fillId="0" borderId="8" xfId="2" applyFont="1" applyBorder="1" applyAlignment="1" applyProtection="1">
      <alignment horizontal="left"/>
    </xf>
    <xf numFmtId="0" fontId="16" fillId="0" borderId="69" xfId="0" applyFont="1" applyBorder="1"/>
    <xf numFmtId="0" fontId="13" fillId="5" borderId="1" xfId="0" applyFont="1" applyFill="1" applyBorder="1" applyAlignment="1">
      <alignment horizontal="left" vertical="center"/>
    </xf>
    <xf numFmtId="164" fontId="17" fillId="4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/>
    </xf>
    <xf numFmtId="0" fontId="37" fillId="0" borderId="17" xfId="0" applyFont="1" applyFill="1" applyBorder="1" applyAlignment="1">
      <alignment horizontal="left"/>
    </xf>
    <xf numFmtId="0" fontId="33" fillId="0" borderId="10" xfId="0" applyFont="1" applyBorder="1"/>
    <xf numFmtId="0" fontId="24" fillId="0" borderId="10" xfId="0" applyFont="1" applyFill="1" applyBorder="1" applyAlignment="1">
      <alignment horizontal="left"/>
    </xf>
    <xf numFmtId="0" fontId="21" fillId="0" borderId="10" xfId="0" applyFont="1" applyBorder="1" applyAlignment="1"/>
    <xf numFmtId="0" fontId="21" fillId="0" borderId="11" xfId="0" applyFont="1" applyBorder="1"/>
    <xf numFmtId="14" fontId="16" fillId="3" borderId="4" xfId="0" applyNumberFormat="1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/>
    </xf>
    <xf numFmtId="0" fontId="31" fillId="0" borderId="10" xfId="0" applyFont="1" applyBorder="1"/>
    <xf numFmtId="44" fontId="38" fillId="0" borderId="10" xfId="0" applyNumberFormat="1" applyFont="1" applyBorder="1" applyAlignment="1">
      <alignment horizontal="right"/>
    </xf>
    <xf numFmtId="44" fontId="38" fillId="0" borderId="10" xfId="0" applyNumberFormat="1" applyFont="1" applyBorder="1"/>
    <xf numFmtId="4" fontId="21" fillId="0" borderId="63" xfId="3" applyNumberFormat="1" applyFont="1" applyBorder="1"/>
    <xf numFmtId="14" fontId="21" fillId="0" borderId="63" xfId="0" applyNumberFormat="1" applyFont="1" applyBorder="1" applyAlignment="1">
      <alignment horizontal="center"/>
    </xf>
    <xf numFmtId="0" fontId="21" fillId="0" borderId="66" xfId="0" applyFont="1" applyBorder="1"/>
    <xf numFmtId="0" fontId="16" fillId="0" borderId="1" xfId="0" applyFont="1" applyBorder="1" applyAlignment="1">
      <alignment horizontal="center" vertical="center"/>
    </xf>
    <xf numFmtId="165" fontId="16" fillId="0" borderId="33" xfId="0" applyNumberFormat="1" applyFont="1" applyBorder="1" applyAlignment="1">
      <alignment horizontal="center"/>
    </xf>
    <xf numFmtId="44" fontId="38" fillId="0" borderId="10" xfId="0" applyNumberFormat="1" applyFont="1" applyBorder="1" applyAlignment="1">
      <alignment horizontal="center"/>
    </xf>
    <xf numFmtId="0" fontId="2" fillId="0" borderId="10" xfId="0" applyFont="1" applyBorder="1"/>
    <xf numFmtId="0" fontId="33" fillId="3" borderId="12" xfId="0" applyFont="1" applyFill="1" applyBorder="1"/>
    <xf numFmtId="166" fontId="43" fillId="0" borderId="26" xfId="3" applyFont="1" applyBorder="1" applyAlignment="1">
      <alignment vertical="center"/>
    </xf>
    <xf numFmtId="165" fontId="16" fillId="0" borderId="1" xfId="0" applyNumberFormat="1" applyFont="1" applyBorder="1" applyAlignment="1">
      <alignment horizontal="center"/>
    </xf>
    <xf numFmtId="164" fontId="18" fillId="0" borderId="3" xfId="3" applyNumberFormat="1" applyFont="1" applyFill="1" applyBorder="1" applyAlignment="1" applyProtection="1">
      <alignment horizontal="left"/>
    </xf>
    <xf numFmtId="164" fontId="18" fillId="0" borderId="3" xfId="0" applyNumberFormat="1" applyFont="1" applyBorder="1"/>
    <xf numFmtId="44" fontId="18" fillId="0" borderId="3" xfId="0" applyNumberFormat="1" applyFont="1" applyBorder="1"/>
    <xf numFmtId="0" fontId="42" fillId="0" borderId="10" xfId="0" applyFont="1" applyFill="1" applyBorder="1" applyAlignment="1">
      <alignment horizontal="left"/>
    </xf>
    <xf numFmtId="0" fontId="37" fillId="0" borderId="10" xfId="0" applyFont="1" applyFill="1" applyBorder="1" applyAlignment="1">
      <alignment horizontal="left"/>
    </xf>
    <xf numFmtId="0" fontId="21" fillId="3" borderId="63" xfId="0" applyFont="1" applyFill="1" applyBorder="1" applyAlignment="1">
      <alignment horizontal="left"/>
    </xf>
    <xf numFmtId="0" fontId="21" fillId="3" borderId="63" xfId="0" applyFont="1" applyFill="1" applyBorder="1"/>
    <xf numFmtId="4" fontId="21" fillId="3" borderId="63" xfId="3" applyNumberFormat="1" applyFont="1" applyFill="1" applyBorder="1" applyAlignment="1">
      <alignment horizontal="right"/>
    </xf>
    <xf numFmtId="14" fontId="21" fillId="3" borderId="63" xfId="3" applyNumberFormat="1" applyFont="1" applyFill="1" applyBorder="1" applyAlignment="1">
      <alignment horizontal="center"/>
    </xf>
    <xf numFmtId="14" fontId="21" fillId="3" borderId="63" xfId="0" applyNumberFormat="1" applyFont="1" applyFill="1" applyBorder="1"/>
    <xf numFmtId="0" fontId="1" fillId="0" borderId="10" xfId="0" applyFont="1" applyBorder="1"/>
    <xf numFmtId="166" fontId="24" fillId="0" borderId="10" xfId="3" applyFont="1" applyFill="1" applyBorder="1" applyAlignment="1">
      <alignment horizontal="left"/>
    </xf>
    <xf numFmtId="14" fontId="37" fillId="0" borderId="10" xfId="0" applyNumberFormat="1" applyFont="1" applyFill="1" applyBorder="1" applyAlignment="1">
      <alignment horizontal="left"/>
    </xf>
    <xf numFmtId="0" fontId="31" fillId="0" borderId="10" xfId="0" applyNumberFormat="1" applyFont="1" applyBorder="1" applyAlignment="1">
      <alignment horizontal="center"/>
    </xf>
    <xf numFmtId="14" fontId="30" fillId="0" borderId="10" xfId="0" applyNumberFormat="1" applyFont="1" applyBorder="1" applyAlignment="1">
      <alignment horizontal="center"/>
    </xf>
    <xf numFmtId="44" fontId="30" fillId="0" borderId="10" xfId="0" applyNumberFormat="1" applyFont="1" applyBorder="1" applyAlignment="1">
      <alignment horizontal="center"/>
    </xf>
    <xf numFmtId="0" fontId="44" fillId="0" borderId="10" xfId="0" applyFont="1" applyBorder="1"/>
    <xf numFmtId="14" fontId="38" fillId="0" borderId="1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1" fontId="16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171" fontId="32" fillId="3" borderId="1" xfId="0" applyNumberFormat="1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left" vertical="center"/>
    </xf>
    <xf numFmtId="172" fontId="45" fillId="3" borderId="1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left" vertical="center"/>
    </xf>
    <xf numFmtId="37" fontId="14" fillId="3" borderId="1" xfId="0" applyNumberFormat="1" applyFont="1" applyFill="1" applyBorder="1" applyAlignment="1">
      <alignment horizontal="center" vertical="center"/>
    </xf>
    <xf numFmtId="37" fontId="32" fillId="3" borderId="1" xfId="0" applyNumberFormat="1" applyFont="1" applyFill="1" applyBorder="1" applyAlignment="1">
      <alignment horizontal="center" vertical="center"/>
    </xf>
    <xf numFmtId="37" fontId="45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/>
    </xf>
    <xf numFmtId="0" fontId="46" fillId="0" borderId="10" xfId="0" applyFont="1" applyFill="1" applyBorder="1" applyAlignment="1">
      <alignment horizontal="left"/>
    </xf>
    <xf numFmtId="0" fontId="44" fillId="0" borderId="63" xfId="0" applyFont="1" applyBorder="1"/>
    <xf numFmtId="4" fontId="21" fillId="0" borderId="63" xfId="3" applyNumberFormat="1" applyFont="1" applyBorder="1" applyAlignment="1">
      <alignment vertical="center"/>
    </xf>
    <xf numFmtId="14" fontId="21" fillId="0" borderId="63" xfId="3" applyNumberFormat="1" applyFont="1" applyBorder="1" applyAlignment="1">
      <alignment horizontal="center" vertical="center"/>
    </xf>
    <xf numFmtId="14" fontId="21" fillId="0" borderId="63" xfId="0" applyNumberFormat="1" applyFont="1" applyBorder="1"/>
    <xf numFmtId="0" fontId="40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14" fontId="31" fillId="0" borderId="10" xfId="0" applyNumberFormat="1" applyFont="1" applyBorder="1" applyAlignment="1">
      <alignment horizontal="center"/>
    </xf>
    <xf numFmtId="14" fontId="31" fillId="0" borderId="63" xfId="0" applyNumberFormat="1" applyFont="1" applyBorder="1" applyAlignment="1">
      <alignment horizontal="center"/>
    </xf>
    <xf numFmtId="44" fontId="31" fillId="0" borderId="63" xfId="0" applyNumberFormat="1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44" fontId="31" fillId="0" borderId="10" xfId="0" applyNumberFormat="1" applyFont="1" applyBorder="1" applyAlignment="1">
      <alignment horizontal="center"/>
    </xf>
    <xf numFmtId="0" fontId="39" fillId="0" borderId="10" xfId="0" applyNumberFormat="1" applyFont="1" applyBorder="1" applyAlignment="1">
      <alignment horizontal="center"/>
    </xf>
    <xf numFmtId="44" fontId="39" fillId="0" borderId="10" xfId="0" applyNumberFormat="1" applyFont="1" applyBorder="1" applyAlignment="1">
      <alignment horizontal="center"/>
    </xf>
    <xf numFmtId="0" fontId="30" fillId="0" borderId="10" xfId="0" applyNumberFormat="1" applyFont="1" applyBorder="1" applyAlignment="1">
      <alignment horizontal="center"/>
    </xf>
    <xf numFmtId="0" fontId="30" fillId="0" borderId="10" xfId="0" applyFont="1" applyBorder="1"/>
    <xf numFmtId="44" fontId="31" fillId="0" borderId="0" xfId="0" applyNumberFormat="1" applyFont="1"/>
    <xf numFmtId="44" fontId="40" fillId="0" borderId="10" xfId="0" applyNumberFormat="1" applyFont="1" applyBorder="1" applyAlignment="1">
      <alignment horizontal="center"/>
    </xf>
    <xf numFmtId="44" fontId="31" fillId="0" borderId="10" xfId="0" applyNumberFormat="1" applyFont="1" applyBorder="1"/>
    <xf numFmtId="44" fontId="30" fillId="0" borderId="10" xfId="0" applyNumberFormat="1" applyFont="1" applyBorder="1"/>
    <xf numFmtId="14" fontId="31" fillId="0" borderId="0" xfId="0" applyNumberFormat="1" applyFont="1" applyAlignment="1">
      <alignment horizontal="center"/>
    </xf>
    <xf numFmtId="0" fontId="31" fillId="0" borderId="63" xfId="0" applyNumberFormat="1" applyFont="1" applyBorder="1" applyAlignment="1"/>
    <xf numFmtId="0" fontId="31" fillId="0" borderId="63" xfId="0" applyFont="1" applyBorder="1" applyAlignment="1"/>
    <xf numFmtId="44" fontId="31" fillId="0" borderId="63" xfId="0" applyNumberFormat="1" applyFont="1" applyBorder="1" applyAlignment="1"/>
    <xf numFmtId="0" fontId="17" fillId="0" borderId="5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4" xfId="1" applyFont="1" applyBorder="1"/>
    <xf numFmtId="0" fontId="17" fillId="0" borderId="61" xfId="1" applyFont="1" applyBorder="1"/>
    <xf numFmtId="0" fontId="16" fillId="0" borderId="62" xfId="1" applyFont="1" applyBorder="1" applyAlignment="1">
      <alignment horizontal="center"/>
    </xf>
    <xf numFmtId="0" fontId="16" fillId="0" borderId="25" xfId="1" applyFont="1" applyBorder="1" applyAlignment="1">
      <alignment horizont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164" fontId="16" fillId="0" borderId="53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0" xfId="1" applyFont="1" applyBorder="1" applyAlignment="1">
      <alignment horizontal="left"/>
    </xf>
    <xf numFmtId="0" fontId="17" fillId="0" borderId="5" xfId="1" applyFont="1" applyBorder="1" applyAlignment="1">
      <alignment horizontal="left"/>
    </xf>
    <xf numFmtId="0" fontId="17" fillId="0" borderId="4" xfId="1" applyFont="1" applyBorder="1" applyAlignment="1">
      <alignment horizontal="left"/>
    </xf>
    <xf numFmtId="0" fontId="17" fillId="0" borderId="1" xfId="1" applyFont="1" applyBorder="1" applyAlignment="1">
      <alignment horizontal="left"/>
    </xf>
    <xf numFmtId="0" fontId="17" fillId="0" borderId="7" xfId="1" applyFont="1" applyBorder="1" applyAlignment="1"/>
    <xf numFmtId="0" fontId="17" fillId="0" borderId="28" xfId="1" applyFont="1" applyBorder="1" applyAlignment="1"/>
    <xf numFmtId="0" fontId="16" fillId="0" borderId="2" xfId="1" applyFont="1" applyBorder="1" applyAlignment="1">
      <alignment horizontal="left"/>
    </xf>
    <xf numFmtId="0" fontId="16" fillId="0" borderId="8" xfId="1" applyFont="1" applyBorder="1" applyAlignment="1">
      <alignment horizontal="left"/>
    </xf>
    <xf numFmtId="0" fontId="20" fillId="0" borderId="2" xfId="2" applyFont="1" applyBorder="1" applyAlignment="1" applyProtection="1">
      <alignment horizontal="left"/>
    </xf>
    <xf numFmtId="0" fontId="20" fillId="0" borderId="8" xfId="2" applyFont="1" applyBorder="1" applyAlignment="1" applyProtection="1">
      <alignment horizontal="left"/>
    </xf>
    <xf numFmtId="0" fontId="17" fillId="0" borderId="31" xfId="1" applyFont="1" applyBorder="1" applyAlignment="1">
      <alignment horizontal="left"/>
    </xf>
    <xf numFmtId="0" fontId="17" fillId="0" borderId="32" xfId="1" applyFont="1" applyBorder="1" applyAlignment="1">
      <alignment horizontal="left"/>
    </xf>
    <xf numFmtId="0" fontId="17" fillId="0" borderId="4" xfId="1" applyFont="1" applyBorder="1" applyAlignment="1">
      <alignment horizontal="left" vertical="center"/>
    </xf>
    <xf numFmtId="0" fontId="17" fillId="0" borderId="1" xfId="1" applyFont="1" applyBorder="1" applyAlignment="1">
      <alignment horizontal="left" vertical="center"/>
    </xf>
    <xf numFmtId="0" fontId="17" fillId="0" borderId="36" xfId="1" applyFont="1" applyBorder="1" applyAlignment="1">
      <alignment horizontal="center"/>
    </xf>
    <xf numFmtId="0" fontId="17" fillId="0" borderId="37" xfId="1" applyFont="1" applyBorder="1" applyAlignment="1">
      <alignment horizontal="center"/>
    </xf>
    <xf numFmtId="0" fontId="17" fillId="0" borderId="38" xfId="1" applyFont="1" applyBorder="1" applyAlignment="1">
      <alignment horizontal="center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0" fontId="19" fillId="0" borderId="58" xfId="1" applyFont="1" applyBorder="1" applyAlignment="1">
      <alignment horizontal="center"/>
    </xf>
    <xf numFmtId="0" fontId="17" fillId="0" borderId="35" xfId="1" applyFont="1" applyBorder="1" applyAlignment="1"/>
    <xf numFmtId="0" fontId="17" fillId="0" borderId="59" xfId="1" applyFont="1" applyBorder="1" applyAlignment="1"/>
    <xf numFmtId="0" fontId="17" fillId="0" borderId="60" xfId="1" applyFont="1" applyBorder="1" applyAlignment="1">
      <alignment horizontal="left"/>
    </xf>
    <xf numFmtId="0" fontId="17" fillId="0" borderId="24" xfId="1" applyFont="1" applyBorder="1" applyAlignment="1">
      <alignment horizontal="left"/>
    </xf>
    <xf numFmtId="0" fontId="16" fillId="0" borderId="2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31" fillId="0" borderId="12" xfId="0" applyFont="1" applyBorder="1" applyAlignment="1">
      <alignment horizontal="left"/>
    </xf>
    <xf numFmtId="0" fontId="31" fillId="0" borderId="76" xfId="0" applyFont="1" applyBorder="1" applyAlignment="1">
      <alignment horizontal="left"/>
    </xf>
    <xf numFmtId="0" fontId="31" fillId="0" borderId="77" xfId="0" applyFont="1" applyBorder="1" applyAlignment="1">
      <alignment horizontal="left"/>
    </xf>
    <xf numFmtId="44" fontId="31" fillId="0" borderId="63" xfId="0" applyNumberFormat="1" applyFont="1" applyBorder="1" applyAlignment="1">
      <alignment horizontal="center"/>
    </xf>
    <xf numFmtId="44" fontId="31" fillId="0" borderId="13" xfId="0" applyNumberFormat="1" applyFont="1" applyBorder="1" applyAlignment="1">
      <alignment horizontal="center"/>
    </xf>
    <xf numFmtId="44" fontId="31" fillId="0" borderId="17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44" fontId="31" fillId="0" borderId="10" xfId="0" applyNumberFormat="1" applyFont="1" applyBorder="1" applyAlignment="1">
      <alignment horizontal="center"/>
    </xf>
    <xf numFmtId="14" fontId="30" fillId="0" borderId="10" xfId="0" applyNumberFormat="1" applyFont="1" applyBorder="1" applyAlignment="1">
      <alignment horizontal="center"/>
    </xf>
    <xf numFmtId="44" fontId="30" fillId="0" borderId="10" xfId="0" applyNumberFormat="1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76" xfId="0" applyFont="1" applyBorder="1" applyAlignment="1">
      <alignment horizontal="center"/>
    </xf>
    <xf numFmtId="0" fontId="38" fillId="0" borderId="77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76" xfId="0" applyFont="1" applyBorder="1" applyAlignment="1">
      <alignment horizontal="center"/>
    </xf>
    <xf numFmtId="0" fontId="39" fillId="0" borderId="7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76" xfId="0" applyFont="1" applyBorder="1" applyAlignment="1">
      <alignment horizontal="center"/>
    </xf>
    <xf numFmtId="0" fontId="30" fillId="0" borderId="77" xfId="0" applyFont="1" applyBorder="1" applyAlignment="1">
      <alignment horizontal="center"/>
    </xf>
    <xf numFmtId="14" fontId="31" fillId="0" borderId="10" xfId="0" applyNumberFormat="1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31" fillId="0" borderId="63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14" fontId="31" fillId="0" borderId="63" xfId="0" applyNumberFormat="1" applyFont="1" applyBorder="1" applyAlignment="1">
      <alignment horizontal="center"/>
    </xf>
    <xf numFmtId="14" fontId="31" fillId="0" borderId="13" xfId="0" applyNumberFormat="1" applyFont="1" applyBorder="1" applyAlignment="1">
      <alignment horizontal="center"/>
    </xf>
    <xf numFmtId="14" fontId="31" fillId="0" borderId="17" xfId="0" applyNumberFormat="1" applyFont="1" applyBorder="1" applyAlignment="1">
      <alignment horizontal="center"/>
    </xf>
    <xf numFmtId="0" fontId="31" fillId="0" borderId="63" xfId="0" applyNumberFormat="1" applyFont="1" applyBorder="1" applyAlignment="1">
      <alignment horizontal="center"/>
    </xf>
    <xf numFmtId="0" fontId="31" fillId="0" borderId="13" xfId="0" applyNumberFormat="1" applyFont="1" applyBorder="1" applyAlignment="1">
      <alignment horizontal="center"/>
    </xf>
    <xf numFmtId="0" fontId="31" fillId="0" borderId="17" xfId="0" applyNumberFormat="1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1" fillId="0" borderId="10" xfId="0" applyNumberFormat="1" applyFont="1" applyBorder="1" applyAlignment="1">
      <alignment horizontal="center"/>
    </xf>
    <xf numFmtId="0" fontId="31" fillId="0" borderId="76" xfId="0" applyFont="1" applyBorder="1" applyAlignment="1">
      <alignment horizontal="center"/>
    </xf>
    <xf numFmtId="0" fontId="31" fillId="0" borderId="77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left"/>
    </xf>
    <xf numFmtId="0" fontId="31" fillId="0" borderId="10" xfId="0" applyFont="1" applyBorder="1" applyAlignment="1">
      <alignment horizontal="left"/>
    </xf>
    <xf numFmtId="44" fontId="31" fillId="0" borderId="10" xfId="0" applyNumberFormat="1" applyFont="1" applyBorder="1" applyAlignment="1">
      <alignment horizontal="left"/>
    </xf>
    <xf numFmtId="0" fontId="31" fillId="0" borderId="12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10" fontId="3" fillId="0" borderId="23" xfId="8" applyNumberFormat="1" applyBorder="1" applyAlignment="1">
      <alignment horizontal="center" vertical="center"/>
    </xf>
    <xf numFmtId="10" fontId="3" fillId="0" borderId="26" xfId="8" applyNumberFormat="1" applyBorder="1" applyAlignment="1">
      <alignment horizontal="center" vertical="center"/>
    </xf>
    <xf numFmtId="10" fontId="21" fillId="0" borderId="8" xfId="0" applyNumberFormat="1" applyFont="1" applyBorder="1" applyAlignment="1">
      <alignment horizontal="center" vertical="center"/>
    </xf>
    <xf numFmtId="10" fontId="21" fillId="0" borderId="25" xfId="0" applyNumberFormat="1" applyFont="1" applyBorder="1" applyAlignment="1">
      <alignment horizontal="center" vertical="center"/>
    </xf>
    <xf numFmtId="0" fontId="34" fillId="3" borderId="35" xfId="0" applyFont="1" applyFill="1" applyBorder="1" applyAlignment="1">
      <alignment horizontal="center" vertical="center" wrapText="1"/>
    </xf>
    <xf numFmtId="0" fontId="34" fillId="3" borderId="21" xfId="0" applyFont="1" applyFill="1" applyBorder="1" applyAlignment="1">
      <alignment horizontal="center" vertical="center"/>
    </xf>
    <xf numFmtId="0" fontId="34" fillId="3" borderId="24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34" xfId="0" applyFont="1" applyFill="1" applyBorder="1" applyAlignment="1">
      <alignment horizontal="center" vertical="center"/>
    </xf>
    <xf numFmtId="0" fontId="34" fillId="3" borderId="22" xfId="0" applyFont="1" applyFill="1" applyBorder="1" applyAlignment="1">
      <alignment horizontal="center" vertical="center"/>
    </xf>
    <xf numFmtId="0" fontId="34" fillId="3" borderId="25" xfId="0" applyFont="1" applyFill="1" applyBorder="1" applyAlignment="1">
      <alignment horizontal="center" vertical="center"/>
    </xf>
    <xf numFmtId="0" fontId="28" fillId="3" borderId="21" xfId="4" applyFont="1" applyFill="1" applyBorder="1" applyAlignment="1">
      <alignment horizontal="center" vertical="center" wrapText="1"/>
    </xf>
    <xf numFmtId="0" fontId="28" fillId="3" borderId="0" xfId="4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10" fontId="21" fillId="0" borderId="23" xfId="0" applyNumberFormat="1" applyFont="1" applyBorder="1" applyAlignment="1">
      <alignment horizontal="center" vertical="center"/>
    </xf>
    <xf numFmtId="10" fontId="21" fillId="0" borderId="26" xfId="0" applyNumberFormat="1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10" fontId="3" fillId="0" borderId="14" xfId="8" applyNumberFormat="1" applyBorder="1" applyAlignment="1">
      <alignment horizontal="center" vertical="center"/>
    </xf>
    <xf numFmtId="10" fontId="3" fillId="0" borderId="17" xfId="8" applyNumberFormat="1" applyBorder="1" applyAlignment="1">
      <alignment horizontal="center" vertical="center"/>
    </xf>
    <xf numFmtId="10" fontId="3" fillId="0" borderId="10" xfId="8" applyNumberFormat="1" applyBorder="1" applyAlignment="1">
      <alignment horizontal="center" vertical="center"/>
    </xf>
    <xf numFmtId="10" fontId="3" fillId="0" borderId="63" xfId="8" applyNumberFormat="1" applyBorder="1" applyAlignment="1">
      <alignment horizontal="center" vertical="center"/>
    </xf>
    <xf numFmtId="10" fontId="3" fillId="0" borderId="15" xfId="8" applyNumberFormat="1" applyBorder="1" applyAlignment="1">
      <alignment horizontal="center" vertical="center"/>
    </xf>
    <xf numFmtId="10" fontId="21" fillId="0" borderId="42" xfId="0" applyNumberFormat="1" applyFont="1" applyBorder="1" applyAlignment="1">
      <alignment horizontal="center" vertical="center"/>
    </xf>
    <xf numFmtId="10" fontId="21" fillId="0" borderId="68" xfId="0" applyNumberFormat="1" applyFont="1" applyBorder="1" applyAlignment="1">
      <alignment horizontal="center" vertical="center"/>
    </xf>
    <xf numFmtId="10" fontId="21" fillId="0" borderId="11" xfId="0" applyNumberFormat="1" applyFont="1" applyBorder="1" applyAlignment="1">
      <alignment horizontal="center" vertical="center"/>
    </xf>
    <xf numFmtId="10" fontId="21" fillId="0" borderId="65" xfId="0" applyNumberFormat="1" applyFont="1" applyBorder="1" applyAlignment="1">
      <alignment horizontal="center" vertical="center"/>
    </xf>
    <xf numFmtId="10" fontId="21" fillId="0" borderId="43" xfId="0" applyNumberFormat="1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10" fontId="3" fillId="0" borderId="46" xfId="8" applyNumberFormat="1" applyBorder="1" applyAlignment="1">
      <alignment horizontal="center" vertical="center"/>
    </xf>
    <xf numFmtId="10" fontId="29" fillId="0" borderId="23" xfId="0" applyNumberFormat="1" applyFont="1" applyBorder="1" applyAlignment="1"/>
    <xf numFmtId="0" fontId="29" fillId="0" borderId="3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29" fillId="0" borderId="47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4" fontId="29" fillId="0" borderId="48" xfId="0" applyNumberFormat="1" applyFont="1" applyBorder="1" applyAlignment="1">
      <alignment horizontal="center" vertical="center"/>
    </xf>
    <xf numFmtId="4" fontId="29" fillId="0" borderId="13" xfId="0" applyNumberFormat="1" applyFont="1" applyBorder="1" applyAlignment="1">
      <alignment horizontal="center" vertical="center"/>
    </xf>
    <xf numFmtId="14" fontId="29" fillId="0" borderId="45" xfId="0" applyNumberFormat="1" applyFont="1" applyFill="1" applyBorder="1" applyAlignment="1">
      <alignment horizontal="center" vertical="center" wrapText="1"/>
    </xf>
    <xf numFmtId="14" fontId="29" fillId="0" borderId="46" xfId="0" applyNumberFormat="1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10" fontId="3" fillId="0" borderId="39" xfId="8" applyNumberFormat="1" applyBorder="1" applyAlignment="1">
      <alignment horizontal="center" vertical="center" wrapText="1"/>
    </xf>
    <xf numFmtId="10" fontId="3" fillId="0" borderId="23" xfId="8" applyNumberFormat="1" applyBorder="1" applyAlignment="1">
      <alignment horizontal="center" vertical="center" wrapText="1"/>
    </xf>
    <xf numFmtId="10" fontId="29" fillId="0" borderId="39" xfId="0" applyNumberFormat="1" applyFont="1" applyBorder="1" applyAlignment="1">
      <alignment horizontal="center" vertical="center" wrapText="1"/>
    </xf>
    <xf numFmtId="10" fontId="29" fillId="0" borderId="23" xfId="0" applyNumberFormat="1" applyFont="1" applyBorder="1" applyAlignment="1">
      <alignment horizontal="center" vertical="center" wrapText="1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3352800</xdr:colOff>
      <xdr:row>1</xdr:row>
      <xdr:rowOff>161924</xdr:rowOff>
    </xdr:from>
    <xdr:to>
      <xdr:col>2</xdr:col>
      <xdr:colOff>3682365</xdr:colOff>
      <xdr:row>3</xdr:row>
      <xdr:rowOff>171449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1949"/>
          <a:ext cx="32956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57150</xdr:rowOff>
    </xdr:from>
    <xdr:to>
      <xdr:col>2</xdr:col>
      <xdr:colOff>796290</xdr:colOff>
      <xdr:row>2</xdr:row>
      <xdr:rowOff>85725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150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7"/>
  <sheetViews>
    <sheetView tabSelected="1" topLeftCell="A13" zoomScaleNormal="100" workbookViewId="0">
      <selection activeCell="D23" sqref="D23"/>
    </sheetView>
  </sheetViews>
  <sheetFormatPr defaultColWidth="8" defaultRowHeight="15" x14ac:dyDescent="0.2"/>
  <cols>
    <col min="1" max="1" width="18.42578125" style="91" customWidth="1"/>
    <col min="2" max="2" width="22.7109375" style="91" customWidth="1"/>
    <col min="3" max="3" width="59.5703125" style="91" customWidth="1"/>
    <col min="4" max="4" width="45.42578125" style="91" customWidth="1"/>
    <col min="5" max="5" width="26.85546875" style="94" customWidth="1"/>
    <col min="6" max="6" width="22.85546875" style="95" customWidth="1"/>
    <col min="7" max="7" width="17" style="96" customWidth="1"/>
    <col min="8" max="8" width="19.28515625" style="93" customWidth="1"/>
    <col min="9" max="9" width="11.42578125" style="91" customWidth="1"/>
    <col min="10" max="10" width="8" style="91"/>
    <col min="11" max="18" width="8" style="91" customWidth="1"/>
    <col min="19" max="16384" width="8" style="91"/>
  </cols>
  <sheetData>
    <row r="1" spans="1:8" ht="15.75" customHeight="1" x14ac:dyDescent="0.2">
      <c r="A1" s="314" t="s">
        <v>38</v>
      </c>
      <c r="B1" s="315"/>
      <c r="C1" s="315"/>
      <c r="D1" s="315"/>
      <c r="E1" s="315"/>
      <c r="F1" s="315"/>
      <c r="G1" s="315"/>
      <c r="H1" s="315"/>
    </row>
    <row r="2" spans="1:8" ht="15.75" customHeight="1" x14ac:dyDescent="0.2">
      <c r="A2" s="315"/>
      <c r="B2" s="315"/>
      <c r="C2" s="315"/>
      <c r="D2" s="315"/>
      <c r="E2" s="315"/>
      <c r="F2" s="315"/>
      <c r="G2" s="315"/>
      <c r="H2" s="315"/>
    </row>
    <row r="3" spans="1:8" ht="15.75" customHeight="1" x14ac:dyDescent="0.2">
      <c r="A3" s="315"/>
      <c r="B3" s="315"/>
      <c r="C3" s="315"/>
      <c r="D3" s="315"/>
      <c r="E3" s="315"/>
      <c r="F3" s="315"/>
      <c r="G3" s="315"/>
      <c r="H3" s="315"/>
    </row>
    <row r="4" spans="1:8" ht="15.75" customHeight="1" x14ac:dyDescent="0.2">
      <c r="A4" s="315"/>
      <c r="B4" s="315"/>
      <c r="C4" s="315"/>
      <c r="D4" s="315"/>
      <c r="E4" s="315"/>
      <c r="F4" s="315"/>
      <c r="G4" s="315"/>
      <c r="H4" s="315"/>
    </row>
    <row r="5" spans="1:8" ht="43.5" customHeight="1" x14ac:dyDescent="0.2">
      <c r="A5" s="315"/>
      <c r="B5" s="315"/>
      <c r="C5" s="315"/>
      <c r="D5" s="315"/>
      <c r="E5" s="315"/>
      <c r="F5" s="315"/>
      <c r="G5" s="315"/>
      <c r="H5" s="315"/>
    </row>
    <row r="6" spans="1:8" ht="15.75" thickBot="1" x14ac:dyDescent="0.25">
      <c r="A6" s="316"/>
      <c r="B6" s="316"/>
      <c r="C6" s="316"/>
      <c r="D6" s="316"/>
      <c r="E6" s="316"/>
      <c r="F6" s="316"/>
      <c r="G6" s="316"/>
      <c r="H6" s="316"/>
    </row>
    <row r="7" spans="1:8" ht="19.5" customHeight="1" thickBot="1" x14ac:dyDescent="0.25">
      <c r="A7" s="317" t="s">
        <v>19</v>
      </c>
      <c r="B7" s="317"/>
      <c r="C7" s="317"/>
      <c r="D7" s="317"/>
      <c r="E7" s="317"/>
      <c r="F7" s="317"/>
      <c r="G7" s="317"/>
      <c r="H7" s="317"/>
    </row>
    <row r="8" spans="1:8" ht="20.25" customHeight="1" x14ac:dyDescent="0.2">
      <c r="A8" s="318" t="s">
        <v>33</v>
      </c>
      <c r="B8" s="319"/>
      <c r="C8" s="319"/>
      <c r="D8" s="320"/>
      <c r="E8" s="320"/>
      <c r="F8" s="320"/>
      <c r="G8" s="320"/>
      <c r="H8" s="321"/>
    </row>
    <row r="9" spans="1:8" x14ac:dyDescent="0.2">
      <c r="A9" s="301" t="s">
        <v>34</v>
      </c>
      <c r="B9" s="302"/>
      <c r="C9" s="302"/>
      <c r="D9" s="322"/>
      <c r="E9" s="322"/>
      <c r="F9" s="322"/>
      <c r="G9" s="322"/>
      <c r="H9" s="323"/>
    </row>
    <row r="10" spans="1:8" x14ac:dyDescent="0.2">
      <c r="A10" s="301" t="s">
        <v>35</v>
      </c>
      <c r="B10" s="302"/>
      <c r="C10" s="302"/>
      <c r="D10" s="303"/>
      <c r="E10" s="303"/>
      <c r="F10" s="303"/>
      <c r="G10" s="303"/>
      <c r="H10" s="304"/>
    </row>
    <row r="11" spans="1:8" x14ac:dyDescent="0.2">
      <c r="A11" s="301" t="s">
        <v>36</v>
      </c>
      <c r="B11" s="302"/>
      <c r="C11" s="302"/>
      <c r="D11" s="303"/>
      <c r="E11" s="303"/>
      <c r="F11" s="303"/>
      <c r="G11" s="303"/>
      <c r="H11" s="304"/>
    </row>
    <row r="12" spans="1:8" x14ac:dyDescent="0.2">
      <c r="A12" s="301" t="s">
        <v>37</v>
      </c>
      <c r="B12" s="302"/>
      <c r="C12" s="302"/>
      <c r="D12" s="305"/>
      <c r="E12" s="305"/>
      <c r="F12" s="305"/>
      <c r="G12" s="305"/>
      <c r="H12" s="306"/>
    </row>
    <row r="13" spans="1:8" x14ac:dyDescent="0.2">
      <c r="A13" s="135"/>
      <c r="B13" s="97"/>
      <c r="C13" s="97"/>
      <c r="D13" s="98"/>
      <c r="E13" s="98"/>
      <c r="F13" s="98"/>
      <c r="G13" s="98"/>
      <c r="H13" s="136"/>
    </row>
    <row r="14" spans="1:8" ht="15.75" thickBot="1" x14ac:dyDescent="0.25">
      <c r="A14" s="135" t="s">
        <v>174</v>
      </c>
      <c r="B14" s="97"/>
      <c r="C14" s="97"/>
      <c r="D14" s="98"/>
      <c r="E14" s="98"/>
      <c r="F14" s="98"/>
      <c r="G14" s="98"/>
      <c r="H14" s="136"/>
    </row>
    <row r="15" spans="1:8" ht="18.75" customHeight="1" thickBot="1" x14ac:dyDescent="0.25">
      <c r="A15" s="311" t="s">
        <v>30</v>
      </c>
      <c r="B15" s="312"/>
      <c r="C15" s="312"/>
      <c r="D15" s="313"/>
      <c r="E15" s="98"/>
      <c r="F15" s="98"/>
      <c r="G15" s="98"/>
      <c r="H15" s="189"/>
    </row>
    <row r="16" spans="1:8" ht="20.25" customHeight="1" x14ac:dyDescent="0.2">
      <c r="A16" s="307" t="s">
        <v>15</v>
      </c>
      <c r="B16" s="308"/>
      <c r="C16" s="308"/>
      <c r="D16" s="99">
        <v>138243.99</v>
      </c>
      <c r="E16" s="98"/>
      <c r="F16" s="98"/>
      <c r="G16" s="98"/>
      <c r="H16" s="189"/>
    </row>
    <row r="17" spans="1:8" x14ac:dyDescent="0.2">
      <c r="A17" s="299" t="s">
        <v>0</v>
      </c>
      <c r="B17" s="300"/>
      <c r="C17" s="300"/>
      <c r="D17" s="215">
        <v>180660.76</v>
      </c>
      <c r="E17" s="100"/>
      <c r="F17" s="101"/>
      <c r="G17" s="101"/>
      <c r="H17" s="137"/>
    </row>
    <row r="18" spans="1:8" x14ac:dyDescent="0.2">
      <c r="A18" s="299" t="s">
        <v>16</v>
      </c>
      <c r="B18" s="300"/>
      <c r="C18" s="300"/>
      <c r="D18" s="216">
        <v>38010</v>
      </c>
      <c r="E18" s="103"/>
      <c r="F18" s="101"/>
      <c r="G18" s="101"/>
      <c r="H18" s="137"/>
    </row>
    <row r="19" spans="1:8" x14ac:dyDescent="0.2">
      <c r="A19" s="299" t="s">
        <v>1</v>
      </c>
      <c r="B19" s="300"/>
      <c r="C19" s="300"/>
      <c r="D19" s="186" t="s">
        <v>74</v>
      </c>
      <c r="E19" s="104"/>
      <c r="F19" s="101"/>
      <c r="G19" s="101"/>
      <c r="H19" s="137"/>
    </row>
    <row r="20" spans="1:8" x14ac:dyDescent="0.2">
      <c r="A20" s="299" t="s">
        <v>17</v>
      </c>
      <c r="B20" s="300"/>
      <c r="C20" s="300"/>
      <c r="D20" s="215">
        <v>35.85</v>
      </c>
      <c r="E20" s="104"/>
      <c r="F20" s="101"/>
      <c r="G20" s="101"/>
      <c r="H20" s="137"/>
    </row>
    <row r="21" spans="1:8" x14ac:dyDescent="0.2">
      <c r="A21" s="299" t="s">
        <v>2</v>
      </c>
      <c r="B21" s="300"/>
      <c r="C21" s="300"/>
      <c r="D21" s="102">
        <v>1298.42</v>
      </c>
      <c r="E21" s="105"/>
      <c r="F21" s="101"/>
      <c r="G21" s="101"/>
      <c r="H21" s="137"/>
    </row>
    <row r="22" spans="1:8" x14ac:dyDescent="0.2">
      <c r="A22" s="309" t="s">
        <v>14</v>
      </c>
      <c r="B22" s="310"/>
      <c r="C22" s="310"/>
      <c r="D22" s="217">
        <v>358249.02</v>
      </c>
      <c r="E22" s="105"/>
      <c r="F22" s="101"/>
      <c r="G22" s="101"/>
      <c r="H22" s="137"/>
    </row>
    <row r="23" spans="1:8" ht="16.5" customHeight="1" x14ac:dyDescent="0.2">
      <c r="A23" s="309" t="s">
        <v>31</v>
      </c>
      <c r="B23" s="310"/>
      <c r="C23" s="310"/>
      <c r="D23" s="217">
        <v>280746.59999999998</v>
      </c>
      <c r="E23" s="106" t="s">
        <v>18</v>
      </c>
      <c r="F23" s="107" t="s">
        <v>3</v>
      </c>
      <c r="G23" s="108"/>
      <c r="H23" s="138" t="s">
        <v>4</v>
      </c>
    </row>
    <row r="24" spans="1:8" ht="19.5" customHeight="1" thickBot="1" x14ac:dyDescent="0.25">
      <c r="A24" s="297" t="s">
        <v>32</v>
      </c>
      <c r="B24" s="298"/>
      <c r="C24" s="298"/>
      <c r="D24" s="109">
        <v>77502.42</v>
      </c>
      <c r="E24" s="110">
        <v>77502.42</v>
      </c>
      <c r="F24" s="108">
        <v>0</v>
      </c>
      <c r="G24" s="108"/>
      <c r="H24" s="139">
        <f>D24-E24-F24</f>
        <v>0</v>
      </c>
    </row>
    <row r="25" spans="1:8" ht="15.75" thickBot="1" x14ac:dyDescent="0.25">
      <c r="A25" s="282"/>
      <c r="B25" s="283"/>
      <c r="C25" s="284" t="s">
        <v>160</v>
      </c>
      <c r="D25" s="284"/>
      <c r="E25" s="284"/>
      <c r="F25" s="284"/>
      <c r="G25" s="284"/>
      <c r="H25" s="285"/>
    </row>
    <row r="26" spans="1:8" ht="15.75" thickBot="1" x14ac:dyDescent="0.25">
      <c r="A26" s="92"/>
      <c r="B26" s="92"/>
      <c r="C26" s="92"/>
      <c r="D26" s="92"/>
      <c r="E26" s="105"/>
      <c r="F26" s="92"/>
      <c r="G26" s="92"/>
      <c r="H26" s="92"/>
    </row>
    <row r="27" spans="1:8" ht="15.75" thickBot="1" x14ac:dyDescent="0.25">
      <c r="A27" s="286" t="s">
        <v>6</v>
      </c>
      <c r="B27" s="287"/>
      <c r="C27" s="287"/>
      <c r="D27" s="288" t="s">
        <v>7</v>
      </c>
      <c r="E27" s="288"/>
      <c r="F27" s="288"/>
      <c r="G27" s="288"/>
      <c r="H27" s="289"/>
    </row>
    <row r="28" spans="1:8" ht="15" customHeight="1" x14ac:dyDescent="0.2">
      <c r="A28" s="290" t="s">
        <v>8</v>
      </c>
      <c r="B28" s="291"/>
      <c r="C28" s="291" t="s">
        <v>9</v>
      </c>
      <c r="D28" s="292" t="s">
        <v>10</v>
      </c>
      <c r="E28" s="293" t="s">
        <v>11</v>
      </c>
      <c r="F28" s="292" t="s">
        <v>28</v>
      </c>
      <c r="G28" s="295" t="s">
        <v>12</v>
      </c>
      <c r="H28" s="280" t="s">
        <v>13</v>
      </c>
    </row>
    <row r="29" spans="1:8" x14ac:dyDescent="0.2">
      <c r="A29" s="214" t="s">
        <v>20</v>
      </c>
      <c r="B29" s="208" t="s">
        <v>176</v>
      </c>
      <c r="C29" s="291"/>
      <c r="D29" s="291"/>
      <c r="E29" s="294"/>
      <c r="F29" s="291"/>
      <c r="G29" s="296"/>
      <c r="H29" s="281"/>
    </row>
    <row r="30" spans="1:8" x14ac:dyDescent="0.2">
      <c r="A30" s="209">
        <v>44026</v>
      </c>
      <c r="B30" s="233" t="s">
        <v>175</v>
      </c>
      <c r="C30" s="241" t="s">
        <v>131</v>
      </c>
      <c r="D30" s="241" t="s">
        <v>43</v>
      </c>
      <c r="E30" s="234">
        <v>6509</v>
      </c>
      <c r="F30" s="238">
        <v>550583000126863</v>
      </c>
      <c r="G30" s="239">
        <v>44047</v>
      </c>
      <c r="H30" s="240" t="s">
        <v>44</v>
      </c>
    </row>
    <row r="31" spans="1:8" x14ac:dyDescent="0.2">
      <c r="A31" s="209">
        <v>44040</v>
      </c>
      <c r="B31" s="233">
        <v>4504</v>
      </c>
      <c r="C31" s="241" t="s">
        <v>177</v>
      </c>
      <c r="D31" s="241" t="s">
        <v>134</v>
      </c>
      <c r="E31" s="234">
        <v>2470.52</v>
      </c>
      <c r="F31" s="237">
        <v>80401</v>
      </c>
      <c r="G31" s="239">
        <v>44047</v>
      </c>
      <c r="H31" s="240" t="s">
        <v>40</v>
      </c>
    </row>
    <row r="32" spans="1:8" x14ac:dyDescent="0.2">
      <c r="A32" s="209">
        <v>44035</v>
      </c>
      <c r="B32" s="237">
        <v>265512</v>
      </c>
      <c r="C32" s="241" t="s">
        <v>163</v>
      </c>
      <c r="D32" s="241" t="s">
        <v>178</v>
      </c>
      <c r="E32" s="236">
        <v>2159.96</v>
      </c>
      <c r="F32" s="237">
        <v>80402</v>
      </c>
      <c r="G32" s="239">
        <v>44047</v>
      </c>
      <c r="H32" s="240" t="s">
        <v>40</v>
      </c>
    </row>
    <row r="33" spans="1:8" x14ac:dyDescent="0.2">
      <c r="A33" s="209">
        <v>44036</v>
      </c>
      <c r="B33" s="235">
        <v>834</v>
      </c>
      <c r="C33" s="241" t="s">
        <v>179</v>
      </c>
      <c r="D33" s="241" t="s">
        <v>145</v>
      </c>
      <c r="E33" s="236">
        <v>2700</v>
      </c>
      <c r="F33" s="237">
        <v>80403</v>
      </c>
      <c r="G33" s="239">
        <v>44047</v>
      </c>
      <c r="H33" s="240" t="s">
        <v>40</v>
      </c>
    </row>
    <row r="34" spans="1:8" x14ac:dyDescent="0.2">
      <c r="A34" s="209">
        <v>44036</v>
      </c>
      <c r="B34" s="237">
        <v>265741</v>
      </c>
      <c r="C34" s="241" t="s">
        <v>163</v>
      </c>
      <c r="D34" s="241" t="s">
        <v>180</v>
      </c>
      <c r="E34" s="236">
        <v>2943.54</v>
      </c>
      <c r="F34" s="237">
        <v>80404</v>
      </c>
      <c r="G34" s="239">
        <v>44047</v>
      </c>
      <c r="H34" s="240" t="s">
        <v>40</v>
      </c>
    </row>
    <row r="35" spans="1:8" x14ac:dyDescent="0.2">
      <c r="A35" s="209">
        <v>44039</v>
      </c>
      <c r="B35" s="237">
        <v>266060</v>
      </c>
      <c r="C35" s="241" t="s">
        <v>163</v>
      </c>
      <c r="D35" s="241" t="s">
        <v>181</v>
      </c>
      <c r="E35" s="236">
        <v>2111.02</v>
      </c>
      <c r="F35" s="237">
        <v>80405</v>
      </c>
      <c r="G35" s="239">
        <v>44047</v>
      </c>
      <c r="H35" s="240" t="s">
        <v>40</v>
      </c>
    </row>
    <row r="36" spans="1:8" x14ac:dyDescent="0.2">
      <c r="A36" s="209">
        <v>44039</v>
      </c>
      <c r="B36" s="237">
        <v>279590</v>
      </c>
      <c r="C36" s="241" t="s">
        <v>182</v>
      </c>
      <c r="D36" s="241" t="s">
        <v>183</v>
      </c>
      <c r="E36" s="236">
        <v>2520</v>
      </c>
      <c r="F36" s="237">
        <v>80406</v>
      </c>
      <c r="G36" s="239">
        <v>44047</v>
      </c>
      <c r="H36" s="240" t="s">
        <v>40</v>
      </c>
    </row>
    <row r="37" spans="1:8" x14ac:dyDescent="0.2">
      <c r="A37" s="209">
        <v>44040</v>
      </c>
      <c r="B37" s="237">
        <v>266242</v>
      </c>
      <c r="C37" s="241" t="s">
        <v>163</v>
      </c>
      <c r="D37" s="241" t="s">
        <v>184</v>
      </c>
      <c r="E37" s="236">
        <v>2698.56</v>
      </c>
      <c r="F37" s="237">
        <v>80407</v>
      </c>
      <c r="G37" s="239">
        <v>44047</v>
      </c>
      <c r="H37" s="240" t="s">
        <v>40</v>
      </c>
    </row>
    <row r="38" spans="1:8" x14ac:dyDescent="0.2">
      <c r="A38" s="209">
        <v>44013</v>
      </c>
      <c r="B38" s="242">
        <v>510009632053</v>
      </c>
      <c r="C38" s="241" t="s">
        <v>185</v>
      </c>
      <c r="D38" s="243" t="s">
        <v>149</v>
      </c>
      <c r="E38" s="236">
        <v>460.93</v>
      </c>
      <c r="F38" s="237">
        <v>80408</v>
      </c>
      <c r="G38" s="239">
        <v>44047</v>
      </c>
      <c r="H38" s="240" t="s">
        <v>39</v>
      </c>
    </row>
    <row r="39" spans="1:8" x14ac:dyDescent="0.2">
      <c r="A39" s="209">
        <v>44013</v>
      </c>
      <c r="B39" s="242">
        <v>511909423264</v>
      </c>
      <c r="C39" s="241" t="s">
        <v>185</v>
      </c>
      <c r="D39" s="241" t="s">
        <v>136</v>
      </c>
      <c r="E39" s="236">
        <v>1669.98</v>
      </c>
      <c r="F39" s="237">
        <v>80409</v>
      </c>
      <c r="G39" s="239">
        <v>44047</v>
      </c>
      <c r="H39" s="240" t="s">
        <v>39</v>
      </c>
    </row>
    <row r="40" spans="1:8" x14ac:dyDescent="0.2">
      <c r="A40" s="209">
        <v>44033</v>
      </c>
      <c r="B40" s="235">
        <v>974076</v>
      </c>
      <c r="C40" s="241" t="s">
        <v>186</v>
      </c>
      <c r="D40" s="241" t="s">
        <v>187</v>
      </c>
      <c r="E40" s="236">
        <v>555.5</v>
      </c>
      <c r="F40" s="237">
        <v>80410</v>
      </c>
      <c r="G40" s="239">
        <v>44047</v>
      </c>
      <c r="H40" s="240" t="s">
        <v>40</v>
      </c>
    </row>
    <row r="41" spans="1:8" x14ac:dyDescent="0.2">
      <c r="A41" s="209">
        <v>44032</v>
      </c>
      <c r="B41" s="235">
        <v>7668828</v>
      </c>
      <c r="C41" s="241" t="s">
        <v>188</v>
      </c>
      <c r="D41" s="241" t="s">
        <v>137</v>
      </c>
      <c r="E41" s="236">
        <v>486.4</v>
      </c>
      <c r="F41" s="237">
        <v>80411</v>
      </c>
      <c r="G41" s="239">
        <v>44047</v>
      </c>
      <c r="H41" s="240" t="s">
        <v>40</v>
      </c>
    </row>
    <row r="42" spans="1:8" x14ac:dyDescent="0.2">
      <c r="A42" s="209">
        <v>44047</v>
      </c>
      <c r="B42" s="235">
        <v>124871</v>
      </c>
      <c r="C42" s="241" t="s">
        <v>189</v>
      </c>
      <c r="D42" s="241" t="s">
        <v>152</v>
      </c>
      <c r="E42" s="236">
        <v>627.87</v>
      </c>
      <c r="F42" s="237">
        <v>80412</v>
      </c>
      <c r="G42" s="239">
        <v>44047</v>
      </c>
      <c r="H42" s="240" t="s">
        <v>40</v>
      </c>
    </row>
    <row r="43" spans="1:8" x14ac:dyDescent="0.2">
      <c r="A43" s="111">
        <v>44013</v>
      </c>
      <c r="B43" s="112">
        <v>0</v>
      </c>
      <c r="C43" s="113" t="s">
        <v>101</v>
      </c>
      <c r="D43" s="113" t="s">
        <v>69</v>
      </c>
      <c r="E43" s="161">
        <v>1612.6</v>
      </c>
      <c r="F43" s="140">
        <v>551819000028284</v>
      </c>
      <c r="G43" s="115">
        <v>44048</v>
      </c>
      <c r="H43" s="116" t="s">
        <v>44</v>
      </c>
    </row>
    <row r="44" spans="1:8" x14ac:dyDescent="0.2">
      <c r="A44" s="111">
        <v>44013</v>
      </c>
      <c r="B44" s="112">
        <v>0</v>
      </c>
      <c r="C44" s="113" t="s">
        <v>102</v>
      </c>
      <c r="D44" s="113" t="s">
        <v>69</v>
      </c>
      <c r="E44" s="161">
        <v>1588.6</v>
      </c>
      <c r="F44" s="140">
        <v>551819000043273</v>
      </c>
      <c r="G44" s="115">
        <v>44048</v>
      </c>
      <c r="H44" s="116" t="s">
        <v>44</v>
      </c>
    </row>
    <row r="45" spans="1:8" x14ac:dyDescent="0.2">
      <c r="A45" s="200">
        <v>44013</v>
      </c>
      <c r="B45" s="112">
        <v>0</v>
      </c>
      <c r="C45" s="113" t="s">
        <v>45</v>
      </c>
      <c r="D45" s="113" t="s">
        <v>69</v>
      </c>
      <c r="E45" s="114">
        <v>1004.6</v>
      </c>
      <c r="F45" s="140">
        <v>551819000049120</v>
      </c>
      <c r="G45" s="115">
        <v>44048</v>
      </c>
      <c r="H45" s="116" t="s">
        <v>44</v>
      </c>
    </row>
    <row r="46" spans="1:8" x14ac:dyDescent="0.2">
      <c r="A46" s="111">
        <v>44013</v>
      </c>
      <c r="B46" s="112">
        <v>0</v>
      </c>
      <c r="C46" s="113" t="s">
        <v>46</v>
      </c>
      <c r="D46" s="113" t="s">
        <v>69</v>
      </c>
      <c r="E46" s="114">
        <v>1284.5999999999999</v>
      </c>
      <c r="F46" s="140">
        <v>551819000050233</v>
      </c>
      <c r="G46" s="115">
        <v>44048</v>
      </c>
      <c r="H46" s="116" t="s">
        <v>44</v>
      </c>
    </row>
    <row r="47" spans="1:8" x14ac:dyDescent="0.2">
      <c r="A47" s="111">
        <v>44013</v>
      </c>
      <c r="B47" s="112">
        <v>0</v>
      </c>
      <c r="C47" s="113" t="s">
        <v>59</v>
      </c>
      <c r="D47" s="113" t="s">
        <v>69</v>
      </c>
      <c r="E47" s="114">
        <v>1393.6</v>
      </c>
      <c r="F47" s="140">
        <v>551819000051695</v>
      </c>
      <c r="G47" s="115">
        <v>44048</v>
      </c>
      <c r="H47" s="116" t="s">
        <v>44</v>
      </c>
    </row>
    <row r="48" spans="1:8" x14ac:dyDescent="0.2">
      <c r="A48" s="111">
        <v>44013</v>
      </c>
      <c r="B48" s="112">
        <v>0</v>
      </c>
      <c r="C48" s="113" t="s">
        <v>97</v>
      </c>
      <c r="D48" s="113" t="s">
        <v>69</v>
      </c>
      <c r="E48" s="114">
        <v>1267.5999999999999</v>
      </c>
      <c r="F48" s="140">
        <v>551819000057117</v>
      </c>
      <c r="G48" s="115">
        <v>44048</v>
      </c>
      <c r="H48" s="116" t="s">
        <v>44</v>
      </c>
    </row>
    <row r="49" spans="1:8" x14ac:dyDescent="0.2">
      <c r="A49" s="111">
        <v>44013</v>
      </c>
      <c r="B49" s="112">
        <v>0</v>
      </c>
      <c r="C49" s="113" t="s">
        <v>103</v>
      </c>
      <c r="D49" s="113" t="s">
        <v>69</v>
      </c>
      <c r="E49" s="114">
        <v>1320.6</v>
      </c>
      <c r="F49" s="140">
        <v>551819000058871</v>
      </c>
      <c r="G49" s="115">
        <v>44048</v>
      </c>
      <c r="H49" s="116" t="s">
        <v>44</v>
      </c>
    </row>
    <row r="50" spans="1:8" x14ac:dyDescent="0.2">
      <c r="A50" s="111">
        <v>44013</v>
      </c>
      <c r="B50" s="112">
        <v>0</v>
      </c>
      <c r="C50" s="113" t="s">
        <v>190</v>
      </c>
      <c r="D50" s="252" t="s">
        <v>286</v>
      </c>
      <c r="E50" s="161">
        <v>326.74</v>
      </c>
      <c r="F50" s="140">
        <v>551819510051049</v>
      </c>
      <c r="G50" s="115">
        <v>44048</v>
      </c>
      <c r="H50" s="116" t="s">
        <v>44</v>
      </c>
    </row>
    <row r="51" spans="1:8" x14ac:dyDescent="0.2">
      <c r="A51" s="111">
        <v>44013</v>
      </c>
      <c r="B51" s="112">
        <v>0</v>
      </c>
      <c r="C51" s="113" t="s">
        <v>47</v>
      </c>
      <c r="D51" s="113" t="s">
        <v>69</v>
      </c>
      <c r="E51" s="114">
        <v>235.4</v>
      </c>
      <c r="F51" s="140">
        <v>552062000034391</v>
      </c>
      <c r="G51" s="115">
        <v>44048</v>
      </c>
      <c r="H51" s="116" t="s">
        <v>44</v>
      </c>
    </row>
    <row r="52" spans="1:8" x14ac:dyDescent="0.2">
      <c r="A52" s="111">
        <v>44013</v>
      </c>
      <c r="B52" s="112">
        <v>0</v>
      </c>
      <c r="C52" s="113" t="s">
        <v>128</v>
      </c>
      <c r="D52" s="113" t="s">
        <v>69</v>
      </c>
      <c r="E52" s="114">
        <v>1319.6</v>
      </c>
      <c r="F52" s="140">
        <v>553011000054974</v>
      </c>
      <c r="G52" s="115">
        <v>44048</v>
      </c>
      <c r="H52" s="116" t="s">
        <v>44</v>
      </c>
    </row>
    <row r="53" spans="1:8" x14ac:dyDescent="0.2">
      <c r="A53" s="111">
        <v>44013</v>
      </c>
      <c r="B53" s="112">
        <v>0</v>
      </c>
      <c r="C53" s="113" t="s">
        <v>108</v>
      </c>
      <c r="D53" s="113" t="s">
        <v>69</v>
      </c>
      <c r="E53" s="114">
        <v>1271.5999999999999</v>
      </c>
      <c r="F53" s="140">
        <v>553107000034283</v>
      </c>
      <c r="G53" s="115">
        <v>44048</v>
      </c>
      <c r="H53" s="116" t="s">
        <v>44</v>
      </c>
    </row>
    <row r="54" spans="1:8" x14ac:dyDescent="0.2">
      <c r="A54" s="111">
        <v>44013</v>
      </c>
      <c r="B54" s="112">
        <v>0</v>
      </c>
      <c r="C54" s="113" t="s">
        <v>48</v>
      </c>
      <c r="D54" s="113" t="s">
        <v>69</v>
      </c>
      <c r="E54" s="114">
        <v>1522.6</v>
      </c>
      <c r="F54" s="140">
        <v>553386000018197</v>
      </c>
      <c r="G54" s="115">
        <v>44048</v>
      </c>
      <c r="H54" s="116" t="s">
        <v>44</v>
      </c>
    </row>
    <row r="55" spans="1:8" x14ac:dyDescent="0.2">
      <c r="A55" s="200">
        <v>44013</v>
      </c>
      <c r="B55" s="112">
        <v>0</v>
      </c>
      <c r="C55" s="113" t="s">
        <v>72</v>
      </c>
      <c r="D55" s="113" t="s">
        <v>69</v>
      </c>
      <c r="E55" s="114">
        <v>4225</v>
      </c>
      <c r="F55" s="140">
        <v>553558000017763</v>
      </c>
      <c r="G55" s="115">
        <v>44048</v>
      </c>
      <c r="H55" s="116" t="s">
        <v>44</v>
      </c>
    </row>
    <row r="56" spans="1:8" x14ac:dyDescent="0.2">
      <c r="A56" s="200">
        <v>44040</v>
      </c>
      <c r="B56" s="112">
        <v>301</v>
      </c>
      <c r="C56" s="113" t="s">
        <v>191</v>
      </c>
      <c r="D56" s="150" t="s">
        <v>192</v>
      </c>
      <c r="E56" s="114">
        <v>600</v>
      </c>
      <c r="F56" s="140">
        <v>553558000025398</v>
      </c>
      <c r="G56" s="115">
        <v>44048</v>
      </c>
      <c r="H56" s="116" t="s">
        <v>44</v>
      </c>
    </row>
    <row r="57" spans="1:8" x14ac:dyDescent="0.2">
      <c r="A57" s="111">
        <v>44013</v>
      </c>
      <c r="B57" s="112">
        <v>0</v>
      </c>
      <c r="C57" s="113" t="s">
        <v>49</v>
      </c>
      <c r="D57" s="113" t="s">
        <v>69</v>
      </c>
      <c r="E57" s="114">
        <v>1392.6</v>
      </c>
      <c r="F57" s="140">
        <v>553558000025545</v>
      </c>
      <c r="G57" s="115">
        <v>44048</v>
      </c>
      <c r="H57" s="116" t="s">
        <v>44</v>
      </c>
    </row>
    <row r="58" spans="1:8" x14ac:dyDescent="0.2">
      <c r="A58" s="111">
        <v>44013</v>
      </c>
      <c r="B58" s="112">
        <v>0</v>
      </c>
      <c r="C58" s="117" t="s">
        <v>60</v>
      </c>
      <c r="D58" s="191" t="s">
        <v>69</v>
      </c>
      <c r="E58" s="118">
        <v>1429.6</v>
      </c>
      <c r="F58" s="141">
        <v>553558000025675</v>
      </c>
      <c r="G58" s="115">
        <v>44048</v>
      </c>
      <c r="H58" s="119" t="s">
        <v>44</v>
      </c>
    </row>
    <row r="59" spans="1:8" x14ac:dyDescent="0.2">
      <c r="A59" s="111">
        <v>44013</v>
      </c>
      <c r="B59" s="112">
        <v>0</v>
      </c>
      <c r="C59" s="113" t="s">
        <v>70</v>
      </c>
      <c r="D59" s="150" t="s">
        <v>69</v>
      </c>
      <c r="E59" s="114">
        <v>2187.6</v>
      </c>
      <c r="F59" s="140">
        <v>553558000025738</v>
      </c>
      <c r="G59" s="115">
        <v>44048</v>
      </c>
      <c r="H59" s="116" t="s">
        <v>44</v>
      </c>
    </row>
    <row r="60" spans="1:8" x14ac:dyDescent="0.2">
      <c r="A60" s="111">
        <v>44013</v>
      </c>
      <c r="B60" s="112">
        <v>0</v>
      </c>
      <c r="C60" s="113" t="s">
        <v>83</v>
      </c>
      <c r="D60" s="150" t="s">
        <v>69</v>
      </c>
      <c r="E60" s="114">
        <v>1641.6</v>
      </c>
      <c r="F60" s="140">
        <v>553558000026658</v>
      </c>
      <c r="G60" s="115">
        <v>44048</v>
      </c>
      <c r="H60" s="116" t="s">
        <v>44</v>
      </c>
    </row>
    <row r="61" spans="1:8" x14ac:dyDescent="0.2">
      <c r="A61" s="111">
        <v>44013</v>
      </c>
      <c r="B61" s="112">
        <v>0</v>
      </c>
      <c r="C61" s="113" t="s">
        <v>84</v>
      </c>
      <c r="D61" s="150" t="s">
        <v>69</v>
      </c>
      <c r="E61" s="114">
        <v>1580.6</v>
      </c>
      <c r="F61" s="140">
        <v>556761000046197</v>
      </c>
      <c r="G61" s="115">
        <v>44048</v>
      </c>
      <c r="H61" s="116" t="s">
        <v>44</v>
      </c>
    </row>
    <row r="62" spans="1:8" x14ac:dyDescent="0.2">
      <c r="A62" s="111">
        <v>44013</v>
      </c>
      <c r="B62" s="112">
        <v>0</v>
      </c>
      <c r="C62" s="113" t="s">
        <v>107</v>
      </c>
      <c r="D62" s="150" t="s">
        <v>69</v>
      </c>
      <c r="E62" s="114">
        <v>1335.6</v>
      </c>
      <c r="F62" s="140">
        <v>556938000026456</v>
      </c>
      <c r="G62" s="115">
        <v>44048</v>
      </c>
      <c r="H62" s="116" t="s">
        <v>44</v>
      </c>
    </row>
    <row r="63" spans="1:8" x14ac:dyDescent="0.2">
      <c r="A63" s="111">
        <v>44013</v>
      </c>
      <c r="B63" s="112">
        <v>0</v>
      </c>
      <c r="C63" s="113" t="s">
        <v>50</v>
      </c>
      <c r="D63" s="113" t="s">
        <v>69</v>
      </c>
      <c r="E63" s="114">
        <v>1332.6</v>
      </c>
      <c r="F63" s="140">
        <v>557039000010124</v>
      </c>
      <c r="G63" s="115">
        <v>44048</v>
      </c>
      <c r="H63" s="116" t="s">
        <v>44</v>
      </c>
    </row>
    <row r="64" spans="1:8" x14ac:dyDescent="0.2">
      <c r="A64" s="111">
        <v>44035</v>
      </c>
      <c r="B64" s="112">
        <v>265514</v>
      </c>
      <c r="C64" s="113" t="s">
        <v>163</v>
      </c>
      <c r="D64" s="113" t="s">
        <v>193</v>
      </c>
      <c r="E64" s="161">
        <v>1801.65</v>
      </c>
      <c r="F64" s="140">
        <v>80501</v>
      </c>
      <c r="G64" s="115">
        <v>44048</v>
      </c>
      <c r="H64" s="116" t="s">
        <v>40</v>
      </c>
    </row>
    <row r="65" spans="1:8" x14ac:dyDescent="0.2">
      <c r="A65" s="111">
        <v>44013</v>
      </c>
      <c r="B65" s="112">
        <v>561</v>
      </c>
      <c r="C65" s="113" t="s">
        <v>69</v>
      </c>
      <c r="D65" s="113" t="s">
        <v>287</v>
      </c>
      <c r="E65" s="161">
        <v>773.6</v>
      </c>
      <c r="F65" s="140">
        <v>80502</v>
      </c>
      <c r="G65" s="115">
        <v>44048</v>
      </c>
      <c r="H65" s="116" t="s">
        <v>51</v>
      </c>
    </row>
    <row r="66" spans="1:8" x14ac:dyDescent="0.2">
      <c r="A66" s="111">
        <v>44013</v>
      </c>
      <c r="B66" s="112">
        <v>8301</v>
      </c>
      <c r="C66" s="113" t="s">
        <v>69</v>
      </c>
      <c r="D66" s="113" t="s">
        <v>288</v>
      </c>
      <c r="E66" s="161">
        <v>479.92</v>
      </c>
      <c r="F66" s="140">
        <v>80503</v>
      </c>
      <c r="G66" s="115">
        <v>44048</v>
      </c>
      <c r="H66" s="116" t="s">
        <v>51</v>
      </c>
    </row>
    <row r="67" spans="1:8" x14ac:dyDescent="0.2">
      <c r="A67" s="111">
        <v>44013</v>
      </c>
      <c r="B67" s="112">
        <v>150</v>
      </c>
      <c r="C67" s="113" t="s">
        <v>69</v>
      </c>
      <c r="D67" s="113" t="s">
        <v>105</v>
      </c>
      <c r="E67" s="161">
        <v>3588.82</v>
      </c>
      <c r="F67" s="140">
        <v>80504</v>
      </c>
      <c r="G67" s="115">
        <v>44048</v>
      </c>
      <c r="H67" s="116" t="s">
        <v>51</v>
      </c>
    </row>
    <row r="68" spans="1:8" x14ac:dyDescent="0.2">
      <c r="A68" s="111">
        <v>44013</v>
      </c>
      <c r="B68" s="112">
        <v>2100</v>
      </c>
      <c r="C68" s="113" t="s">
        <v>69</v>
      </c>
      <c r="D68" s="113" t="s">
        <v>98</v>
      </c>
      <c r="E68" s="161">
        <v>16769.599999999999</v>
      </c>
      <c r="F68" s="140">
        <v>80505</v>
      </c>
      <c r="G68" s="115">
        <v>44048</v>
      </c>
      <c r="H68" s="116" t="s">
        <v>51</v>
      </c>
    </row>
    <row r="69" spans="1:8" x14ac:dyDescent="0.2">
      <c r="A69" s="111">
        <v>44013</v>
      </c>
      <c r="B69" s="112">
        <v>0</v>
      </c>
      <c r="C69" s="113" t="s">
        <v>285</v>
      </c>
      <c r="D69" s="113" t="s">
        <v>69</v>
      </c>
      <c r="E69" s="161">
        <v>1897.8</v>
      </c>
      <c r="F69" s="140">
        <v>554705000026093</v>
      </c>
      <c r="G69" s="115">
        <v>44049</v>
      </c>
      <c r="H69" s="116" t="s">
        <v>44</v>
      </c>
    </row>
    <row r="70" spans="1:8" x14ac:dyDescent="0.2">
      <c r="A70" s="111">
        <v>44013</v>
      </c>
      <c r="B70" s="112">
        <v>39</v>
      </c>
      <c r="C70" s="113" t="s">
        <v>89</v>
      </c>
      <c r="D70" s="113" t="s">
        <v>88</v>
      </c>
      <c r="E70" s="161">
        <v>600</v>
      </c>
      <c r="F70" s="140">
        <v>553558510018517</v>
      </c>
      <c r="G70" s="115">
        <v>44050</v>
      </c>
      <c r="H70" s="116" t="s">
        <v>44</v>
      </c>
    </row>
    <row r="71" spans="1:8" x14ac:dyDescent="0.2">
      <c r="A71" s="111">
        <v>44041</v>
      </c>
      <c r="B71" s="112">
        <v>0</v>
      </c>
      <c r="C71" s="113" t="s">
        <v>194</v>
      </c>
      <c r="D71" s="113" t="s">
        <v>195</v>
      </c>
      <c r="E71" s="161">
        <v>282.64999999999998</v>
      </c>
      <c r="F71" s="140">
        <v>80701</v>
      </c>
      <c r="G71" s="115">
        <v>44050</v>
      </c>
      <c r="H71" s="116" t="s">
        <v>44</v>
      </c>
    </row>
    <row r="72" spans="1:8" x14ac:dyDescent="0.2">
      <c r="A72" s="111">
        <v>44013</v>
      </c>
      <c r="B72" s="112">
        <v>0</v>
      </c>
      <c r="C72" s="113" t="s">
        <v>196</v>
      </c>
      <c r="D72" s="113" t="s">
        <v>69</v>
      </c>
      <c r="E72" s="161">
        <v>1370</v>
      </c>
      <c r="F72" s="140">
        <v>80702</v>
      </c>
      <c r="G72" s="115">
        <v>44050</v>
      </c>
      <c r="H72" s="116" t="s">
        <v>44</v>
      </c>
    </row>
    <row r="73" spans="1:8" x14ac:dyDescent="0.2">
      <c r="A73" s="111">
        <v>44013</v>
      </c>
      <c r="B73" s="112">
        <v>38</v>
      </c>
      <c r="C73" s="113" t="s">
        <v>197</v>
      </c>
      <c r="D73" s="113" t="s">
        <v>88</v>
      </c>
      <c r="E73" s="161">
        <v>600</v>
      </c>
      <c r="F73" s="140">
        <v>80703</v>
      </c>
      <c r="G73" s="115">
        <v>44050</v>
      </c>
      <c r="H73" s="116" t="s">
        <v>44</v>
      </c>
    </row>
    <row r="74" spans="1:8" x14ac:dyDescent="0.2">
      <c r="A74" s="111">
        <v>44013</v>
      </c>
      <c r="B74" s="112">
        <v>40</v>
      </c>
      <c r="C74" s="113" t="s">
        <v>198</v>
      </c>
      <c r="D74" s="113" t="s">
        <v>88</v>
      </c>
      <c r="E74" s="161">
        <v>600</v>
      </c>
      <c r="F74" s="140">
        <v>80704</v>
      </c>
      <c r="G74" s="115">
        <v>44050</v>
      </c>
      <c r="H74" s="116" t="s">
        <v>44</v>
      </c>
    </row>
    <row r="75" spans="1:8" x14ac:dyDescent="0.2">
      <c r="A75" s="111">
        <v>44047</v>
      </c>
      <c r="B75" s="112">
        <v>264</v>
      </c>
      <c r="C75" s="113" t="s">
        <v>199</v>
      </c>
      <c r="D75" s="113" t="s">
        <v>138</v>
      </c>
      <c r="E75" s="161">
        <v>1488</v>
      </c>
      <c r="F75" s="140">
        <v>80705</v>
      </c>
      <c r="G75" s="115">
        <v>44050</v>
      </c>
      <c r="H75" s="116" t="s">
        <v>44</v>
      </c>
    </row>
    <row r="76" spans="1:8" x14ac:dyDescent="0.2">
      <c r="A76" s="111">
        <v>44036</v>
      </c>
      <c r="B76" s="112">
        <v>59663</v>
      </c>
      <c r="C76" s="150" t="s">
        <v>200</v>
      </c>
      <c r="D76" s="113" t="s">
        <v>201</v>
      </c>
      <c r="E76" s="161">
        <v>350</v>
      </c>
      <c r="F76" s="140">
        <v>80706</v>
      </c>
      <c r="G76" s="115">
        <v>44050</v>
      </c>
      <c r="H76" s="116" t="s">
        <v>40</v>
      </c>
    </row>
    <row r="77" spans="1:8" x14ac:dyDescent="0.2">
      <c r="A77" s="111">
        <v>44044</v>
      </c>
      <c r="B77" s="245">
        <v>13113</v>
      </c>
      <c r="C77" s="113" t="s">
        <v>202</v>
      </c>
      <c r="D77" s="113" t="s">
        <v>106</v>
      </c>
      <c r="E77" s="161">
        <v>10.45</v>
      </c>
      <c r="F77" s="140">
        <v>832201200367125</v>
      </c>
      <c r="G77" s="115">
        <v>44050</v>
      </c>
      <c r="H77" s="116" t="s">
        <v>42</v>
      </c>
    </row>
    <row r="78" spans="1:8" x14ac:dyDescent="0.2">
      <c r="A78" s="111">
        <v>44044</v>
      </c>
      <c r="B78" s="112">
        <v>13113</v>
      </c>
      <c r="C78" s="113" t="s">
        <v>202</v>
      </c>
      <c r="D78" s="113" t="s">
        <v>106</v>
      </c>
      <c r="E78" s="161">
        <v>10.45</v>
      </c>
      <c r="F78" s="140">
        <v>832201200367126</v>
      </c>
      <c r="G78" s="115">
        <v>44050</v>
      </c>
      <c r="H78" s="116" t="s">
        <v>42</v>
      </c>
    </row>
    <row r="79" spans="1:8" x14ac:dyDescent="0.2">
      <c r="A79" s="111">
        <v>44044</v>
      </c>
      <c r="B79" s="112">
        <v>13113</v>
      </c>
      <c r="C79" s="113" t="s">
        <v>202</v>
      </c>
      <c r="D79" s="113" t="s">
        <v>106</v>
      </c>
      <c r="E79" s="161">
        <v>10.45</v>
      </c>
      <c r="F79" s="140">
        <v>832201200367127</v>
      </c>
      <c r="G79" s="115">
        <v>44050</v>
      </c>
      <c r="H79" s="116" t="s">
        <v>42</v>
      </c>
    </row>
    <row r="80" spans="1:8" x14ac:dyDescent="0.2">
      <c r="A80" s="111">
        <v>44044</v>
      </c>
      <c r="B80" s="112">
        <v>13113</v>
      </c>
      <c r="C80" s="113" t="s">
        <v>202</v>
      </c>
      <c r="D80" s="113" t="s">
        <v>106</v>
      </c>
      <c r="E80" s="161">
        <v>10.45</v>
      </c>
      <c r="F80" s="140">
        <v>832201200367128</v>
      </c>
      <c r="G80" s="115">
        <v>44050</v>
      </c>
      <c r="H80" s="116" t="s">
        <v>42</v>
      </c>
    </row>
    <row r="81" spans="1:8" x14ac:dyDescent="0.2">
      <c r="A81" s="111">
        <v>44026</v>
      </c>
      <c r="B81" s="112">
        <v>693</v>
      </c>
      <c r="C81" s="113" t="s">
        <v>131</v>
      </c>
      <c r="D81" s="113" t="s">
        <v>43</v>
      </c>
      <c r="E81" s="161">
        <v>6173</v>
      </c>
      <c r="F81" s="140">
        <v>550583000126863</v>
      </c>
      <c r="G81" s="115">
        <v>44053</v>
      </c>
      <c r="H81" s="116" t="s">
        <v>44</v>
      </c>
    </row>
    <row r="82" spans="1:8" x14ac:dyDescent="0.2">
      <c r="A82" s="111">
        <v>44052</v>
      </c>
      <c r="B82" s="112">
        <v>136</v>
      </c>
      <c r="C82" s="113" t="s">
        <v>96</v>
      </c>
      <c r="D82" s="246" t="s">
        <v>203</v>
      </c>
      <c r="E82" s="161">
        <v>1000</v>
      </c>
      <c r="F82" s="140">
        <v>551819000051766</v>
      </c>
      <c r="G82" s="115">
        <v>44053</v>
      </c>
      <c r="H82" s="116" t="s">
        <v>44</v>
      </c>
    </row>
    <row r="83" spans="1:8" x14ac:dyDescent="0.2">
      <c r="A83" s="111">
        <v>44015</v>
      </c>
      <c r="B83" s="112">
        <v>0</v>
      </c>
      <c r="C83" s="113" t="s">
        <v>204</v>
      </c>
      <c r="D83" s="113" t="s">
        <v>195</v>
      </c>
      <c r="E83" s="161">
        <v>6885.08</v>
      </c>
      <c r="F83" s="140">
        <v>557039000010461</v>
      </c>
      <c r="G83" s="115">
        <v>44053</v>
      </c>
      <c r="H83" s="116" t="s">
        <v>44</v>
      </c>
    </row>
    <row r="84" spans="1:8" x14ac:dyDescent="0.2">
      <c r="A84" s="111">
        <v>44025</v>
      </c>
      <c r="B84" s="112">
        <v>3829177</v>
      </c>
      <c r="C84" s="113" t="s">
        <v>126</v>
      </c>
      <c r="D84" s="113" t="s">
        <v>127</v>
      </c>
      <c r="E84" s="161">
        <v>222.57</v>
      </c>
      <c r="F84" s="140">
        <v>81001</v>
      </c>
      <c r="G84" s="115">
        <v>44053</v>
      </c>
      <c r="H84" s="116" t="s">
        <v>40</v>
      </c>
    </row>
    <row r="85" spans="1:8" x14ac:dyDescent="0.2">
      <c r="A85" s="111">
        <v>44015</v>
      </c>
      <c r="B85" s="247">
        <v>2.23039541421371E+16</v>
      </c>
      <c r="C85" s="113" t="s">
        <v>195</v>
      </c>
      <c r="D85" s="113" t="s">
        <v>227</v>
      </c>
      <c r="E85" s="161">
        <v>2627.26</v>
      </c>
      <c r="F85" s="140">
        <v>81002</v>
      </c>
      <c r="G85" s="115">
        <v>44053</v>
      </c>
      <c r="H85" s="116" t="s">
        <v>51</v>
      </c>
    </row>
    <row r="86" spans="1:8" x14ac:dyDescent="0.2">
      <c r="A86" s="111">
        <v>44043</v>
      </c>
      <c r="B86" s="112">
        <v>847</v>
      </c>
      <c r="C86" s="113" t="s">
        <v>179</v>
      </c>
      <c r="D86" s="113" t="s">
        <v>145</v>
      </c>
      <c r="E86" s="161">
        <v>2700</v>
      </c>
      <c r="F86" s="140">
        <v>81003</v>
      </c>
      <c r="G86" s="115">
        <v>44053</v>
      </c>
      <c r="H86" s="116" t="s">
        <v>40</v>
      </c>
    </row>
    <row r="87" spans="1:8" x14ac:dyDescent="0.2">
      <c r="A87" s="111">
        <v>44013</v>
      </c>
      <c r="B87" s="112">
        <v>209217</v>
      </c>
      <c r="C87" s="113" t="s">
        <v>230</v>
      </c>
      <c r="D87" s="113" t="s">
        <v>289</v>
      </c>
      <c r="E87" s="161">
        <v>158.12</v>
      </c>
      <c r="F87" s="140">
        <v>81004</v>
      </c>
      <c r="G87" s="115">
        <v>44053</v>
      </c>
      <c r="H87" s="116" t="s">
        <v>51</v>
      </c>
    </row>
    <row r="88" spans="1:8" x14ac:dyDescent="0.2">
      <c r="A88" s="111">
        <v>44041</v>
      </c>
      <c r="B88" s="112">
        <v>60947</v>
      </c>
      <c r="C88" s="113" t="s">
        <v>147</v>
      </c>
      <c r="D88" s="113" t="s">
        <v>125</v>
      </c>
      <c r="E88" s="161">
        <v>1307.04</v>
      </c>
      <c r="F88" s="140">
        <v>81005</v>
      </c>
      <c r="G88" s="115">
        <v>44053</v>
      </c>
      <c r="H88" s="116" t="s">
        <v>40</v>
      </c>
    </row>
    <row r="89" spans="1:8" x14ac:dyDescent="0.2">
      <c r="A89" s="111">
        <v>44047</v>
      </c>
      <c r="B89" s="112">
        <v>4619</v>
      </c>
      <c r="C89" s="113" t="s">
        <v>177</v>
      </c>
      <c r="D89" s="113" t="s">
        <v>134</v>
      </c>
      <c r="E89" s="161">
        <v>1852.98</v>
      </c>
      <c r="F89" s="140">
        <v>81006</v>
      </c>
      <c r="G89" s="115">
        <v>44053</v>
      </c>
      <c r="H89" s="116" t="s">
        <v>40</v>
      </c>
    </row>
    <row r="90" spans="1:8" x14ac:dyDescent="0.2">
      <c r="A90" s="111">
        <v>44043</v>
      </c>
      <c r="B90" s="112">
        <v>266943</v>
      </c>
      <c r="C90" s="113" t="s">
        <v>163</v>
      </c>
      <c r="D90" s="248" t="s">
        <v>205</v>
      </c>
      <c r="E90" s="161">
        <v>4216.87</v>
      </c>
      <c r="F90" s="140">
        <v>81007</v>
      </c>
      <c r="G90" s="115">
        <v>44053</v>
      </c>
      <c r="H90" s="116" t="s">
        <v>40</v>
      </c>
    </row>
    <row r="91" spans="1:8" x14ac:dyDescent="0.2">
      <c r="A91" s="111">
        <v>44047</v>
      </c>
      <c r="B91" s="112">
        <v>1078</v>
      </c>
      <c r="C91" s="113" t="s">
        <v>206</v>
      </c>
      <c r="D91" s="113" t="s">
        <v>207</v>
      </c>
      <c r="E91" s="161">
        <v>355.38</v>
      </c>
      <c r="F91" s="140">
        <v>81008</v>
      </c>
      <c r="G91" s="115">
        <v>44053</v>
      </c>
      <c r="H91" s="116" t="s">
        <v>40</v>
      </c>
    </row>
    <row r="92" spans="1:8" x14ac:dyDescent="0.2">
      <c r="A92" s="111">
        <v>44042</v>
      </c>
      <c r="B92" s="112">
        <v>19532</v>
      </c>
      <c r="C92" s="113" t="s">
        <v>208</v>
      </c>
      <c r="D92" s="113" t="s">
        <v>209</v>
      </c>
      <c r="E92" s="161">
        <v>538</v>
      </c>
      <c r="F92" s="140">
        <v>81009</v>
      </c>
      <c r="G92" s="115">
        <v>44053</v>
      </c>
      <c r="H92" s="116" t="s">
        <v>40</v>
      </c>
    </row>
    <row r="93" spans="1:8" x14ac:dyDescent="0.2">
      <c r="A93" s="111">
        <v>44043</v>
      </c>
      <c r="B93" s="112">
        <v>266975</v>
      </c>
      <c r="C93" s="113" t="s">
        <v>163</v>
      </c>
      <c r="D93" s="113" t="s">
        <v>157</v>
      </c>
      <c r="E93" s="161">
        <v>2682.96</v>
      </c>
      <c r="F93" s="140">
        <v>81010</v>
      </c>
      <c r="G93" s="115">
        <v>44053</v>
      </c>
      <c r="H93" s="116" t="s">
        <v>40</v>
      </c>
    </row>
    <row r="94" spans="1:8" x14ac:dyDescent="0.2">
      <c r="A94" s="111">
        <v>44046</v>
      </c>
      <c r="B94" s="112">
        <v>267242</v>
      </c>
      <c r="C94" s="113" t="s">
        <v>163</v>
      </c>
      <c r="D94" s="113" t="s">
        <v>154</v>
      </c>
      <c r="E94" s="161">
        <v>687.35</v>
      </c>
      <c r="F94" s="140">
        <v>81011</v>
      </c>
      <c r="G94" s="115">
        <v>44053</v>
      </c>
      <c r="H94" s="116" t="s">
        <v>40</v>
      </c>
    </row>
    <row r="95" spans="1:8" x14ac:dyDescent="0.2">
      <c r="A95" s="111">
        <v>44046</v>
      </c>
      <c r="B95" s="112">
        <v>267261</v>
      </c>
      <c r="C95" s="113" t="s">
        <v>163</v>
      </c>
      <c r="D95" s="246" t="s">
        <v>210</v>
      </c>
      <c r="E95" s="161">
        <v>2649.59</v>
      </c>
      <c r="F95" s="140">
        <v>81012</v>
      </c>
      <c r="G95" s="115">
        <v>44053</v>
      </c>
      <c r="H95" s="116" t="s">
        <v>40</v>
      </c>
    </row>
    <row r="96" spans="1:8" x14ac:dyDescent="0.2">
      <c r="A96" s="111">
        <v>44047</v>
      </c>
      <c r="B96" s="112">
        <v>267429</v>
      </c>
      <c r="C96" s="113" t="s">
        <v>163</v>
      </c>
      <c r="D96" s="113" t="s">
        <v>211</v>
      </c>
      <c r="E96" s="161">
        <v>4169.59</v>
      </c>
      <c r="F96" s="140">
        <v>81013</v>
      </c>
      <c r="G96" s="115">
        <v>44053</v>
      </c>
      <c r="H96" s="116" t="s">
        <v>40</v>
      </c>
    </row>
    <row r="97" spans="1:8" x14ac:dyDescent="0.2">
      <c r="A97" s="111">
        <v>44048</v>
      </c>
      <c r="B97" s="112">
        <v>267711</v>
      </c>
      <c r="C97" s="113" t="s">
        <v>163</v>
      </c>
      <c r="D97" s="113" t="s">
        <v>212</v>
      </c>
      <c r="E97" s="161">
        <v>1684.8</v>
      </c>
      <c r="F97" s="140">
        <v>81014</v>
      </c>
      <c r="G97" s="115">
        <v>44053</v>
      </c>
      <c r="H97" s="116" t="s">
        <v>40</v>
      </c>
    </row>
    <row r="98" spans="1:8" x14ac:dyDescent="0.2">
      <c r="A98" s="111">
        <v>44049</v>
      </c>
      <c r="B98" s="112">
        <v>281595</v>
      </c>
      <c r="C98" s="113" t="s">
        <v>182</v>
      </c>
      <c r="D98" s="244" t="s">
        <v>213</v>
      </c>
      <c r="E98" s="161">
        <v>3468.23</v>
      </c>
      <c r="F98" s="140">
        <v>81015</v>
      </c>
      <c r="G98" s="115">
        <v>44053</v>
      </c>
      <c r="H98" s="116" t="s">
        <v>40</v>
      </c>
    </row>
    <row r="99" spans="1:8" x14ac:dyDescent="0.2">
      <c r="A99" s="111">
        <v>44042</v>
      </c>
      <c r="B99" s="112">
        <v>19533</v>
      </c>
      <c r="C99" s="113" t="s">
        <v>208</v>
      </c>
      <c r="D99" s="113" t="s">
        <v>209</v>
      </c>
      <c r="E99" s="161">
        <v>525</v>
      </c>
      <c r="F99" s="140">
        <v>81016</v>
      </c>
      <c r="G99" s="115">
        <v>44053</v>
      </c>
      <c r="H99" s="116" t="s">
        <v>40</v>
      </c>
    </row>
    <row r="100" spans="1:8" x14ac:dyDescent="0.2">
      <c r="A100" s="111">
        <v>44043</v>
      </c>
      <c r="B100" s="112">
        <v>160351</v>
      </c>
      <c r="C100" s="113" t="s">
        <v>214</v>
      </c>
      <c r="D100" s="113" t="s">
        <v>215</v>
      </c>
      <c r="E100" s="161">
        <v>657</v>
      </c>
      <c r="F100" s="140">
        <v>81017</v>
      </c>
      <c r="G100" s="115">
        <v>44053</v>
      </c>
      <c r="H100" s="116" t="s">
        <v>40</v>
      </c>
    </row>
    <row r="101" spans="1:8" x14ac:dyDescent="0.2">
      <c r="A101" s="111">
        <v>44047</v>
      </c>
      <c r="B101" s="112">
        <v>663397</v>
      </c>
      <c r="C101" s="113" t="s">
        <v>216</v>
      </c>
      <c r="D101" s="113" t="s">
        <v>217</v>
      </c>
      <c r="E101" s="161">
        <v>2829.74</v>
      </c>
      <c r="F101" s="140">
        <v>81018</v>
      </c>
      <c r="G101" s="115">
        <v>44053</v>
      </c>
      <c r="H101" s="116" t="s">
        <v>40</v>
      </c>
    </row>
    <row r="102" spans="1:8" x14ac:dyDescent="0.2">
      <c r="A102" s="111">
        <v>44040</v>
      </c>
      <c r="B102" s="112">
        <v>189917</v>
      </c>
      <c r="C102" s="113" t="s">
        <v>218</v>
      </c>
      <c r="D102" s="113" t="s">
        <v>219</v>
      </c>
      <c r="E102" s="161">
        <v>135.08000000000001</v>
      </c>
      <c r="F102" s="140">
        <v>81019</v>
      </c>
      <c r="G102" s="115">
        <v>44053</v>
      </c>
      <c r="H102" s="116" t="s">
        <v>40</v>
      </c>
    </row>
    <row r="103" spans="1:8" x14ac:dyDescent="0.2">
      <c r="A103" s="111">
        <v>44042</v>
      </c>
      <c r="B103" s="112">
        <v>975485</v>
      </c>
      <c r="C103" s="113" t="s">
        <v>186</v>
      </c>
      <c r="D103" s="246" t="s">
        <v>220</v>
      </c>
      <c r="E103" s="161">
        <v>1714.42</v>
      </c>
      <c r="F103" s="140">
        <v>81020</v>
      </c>
      <c r="G103" s="115">
        <v>44053</v>
      </c>
      <c r="H103" s="116" t="s">
        <v>40</v>
      </c>
    </row>
    <row r="104" spans="1:8" x14ac:dyDescent="0.2">
      <c r="A104" s="111">
        <v>44046</v>
      </c>
      <c r="B104" s="112">
        <v>190853</v>
      </c>
      <c r="C104" s="113" t="s">
        <v>218</v>
      </c>
      <c r="D104" s="113" t="s">
        <v>221</v>
      </c>
      <c r="E104" s="161">
        <v>1597.89</v>
      </c>
      <c r="F104" s="140">
        <v>81021</v>
      </c>
      <c r="G104" s="115">
        <v>44053</v>
      </c>
      <c r="H104" s="116" t="s">
        <v>40</v>
      </c>
    </row>
    <row r="105" spans="1:8" x14ac:dyDescent="0.2">
      <c r="A105" s="111">
        <v>44047</v>
      </c>
      <c r="B105" s="112">
        <v>6890</v>
      </c>
      <c r="C105" s="113" t="s">
        <v>121</v>
      </c>
      <c r="D105" s="113" t="s">
        <v>122</v>
      </c>
      <c r="E105" s="161">
        <v>1249.97</v>
      </c>
      <c r="F105" s="140">
        <v>81022</v>
      </c>
      <c r="G105" s="115">
        <v>44053</v>
      </c>
      <c r="H105" s="116" t="s">
        <v>40</v>
      </c>
    </row>
    <row r="106" spans="1:8" x14ac:dyDescent="0.2">
      <c r="A106" s="111">
        <v>44048</v>
      </c>
      <c r="B106" s="112">
        <v>190847</v>
      </c>
      <c r="C106" s="113" t="s">
        <v>222</v>
      </c>
      <c r="D106" s="248" t="s">
        <v>223</v>
      </c>
      <c r="E106" s="161">
        <v>1816.11</v>
      </c>
      <c r="F106" s="140">
        <v>81023</v>
      </c>
      <c r="G106" s="115">
        <v>44053</v>
      </c>
      <c r="H106" s="116" t="s">
        <v>40</v>
      </c>
    </row>
    <row r="107" spans="1:8" x14ac:dyDescent="0.2">
      <c r="A107" s="111">
        <v>44042</v>
      </c>
      <c r="B107" s="112">
        <v>636121</v>
      </c>
      <c r="C107" s="113" t="s">
        <v>153</v>
      </c>
      <c r="D107" s="113" t="s">
        <v>224</v>
      </c>
      <c r="E107" s="161">
        <v>11764</v>
      </c>
      <c r="F107" s="140">
        <v>81024</v>
      </c>
      <c r="G107" s="115">
        <v>44053</v>
      </c>
      <c r="H107" s="116" t="s">
        <v>40</v>
      </c>
    </row>
    <row r="108" spans="1:8" x14ac:dyDescent="0.2">
      <c r="A108" s="111">
        <v>44047</v>
      </c>
      <c r="B108" s="112">
        <v>6346</v>
      </c>
      <c r="C108" s="113" t="s">
        <v>168</v>
      </c>
      <c r="D108" s="113" t="s">
        <v>120</v>
      </c>
      <c r="E108" s="161">
        <v>1133.5999999999999</v>
      </c>
      <c r="F108" s="140">
        <v>81025</v>
      </c>
      <c r="G108" s="115">
        <v>44053</v>
      </c>
      <c r="H108" s="116" t="s">
        <v>40</v>
      </c>
    </row>
    <row r="109" spans="1:8" x14ac:dyDescent="0.2">
      <c r="A109" s="111">
        <v>44053</v>
      </c>
      <c r="B109" s="112">
        <v>0</v>
      </c>
      <c r="C109" s="113" t="s">
        <v>102</v>
      </c>
      <c r="D109" s="113" t="s">
        <v>195</v>
      </c>
      <c r="E109" s="161">
        <v>3906.49</v>
      </c>
      <c r="F109" s="140">
        <v>551819000043273</v>
      </c>
      <c r="G109" s="115">
        <v>44054</v>
      </c>
      <c r="H109" s="116" t="s">
        <v>44</v>
      </c>
    </row>
    <row r="110" spans="1:8" x14ac:dyDescent="0.2">
      <c r="A110" s="111">
        <v>44053</v>
      </c>
      <c r="B110" s="112">
        <v>0</v>
      </c>
      <c r="C110" s="113" t="s">
        <v>225</v>
      </c>
      <c r="D110" s="113" t="s">
        <v>195</v>
      </c>
      <c r="E110" s="161">
        <v>2932.87</v>
      </c>
      <c r="F110" s="140">
        <v>55355800026658</v>
      </c>
      <c r="G110" s="115">
        <v>44054</v>
      </c>
      <c r="H110" s="116" t="s">
        <v>44</v>
      </c>
    </row>
    <row r="111" spans="1:8" x14ac:dyDescent="0.2">
      <c r="A111" s="111">
        <v>44053</v>
      </c>
      <c r="B111" s="247">
        <v>2.23057942421371E+16</v>
      </c>
      <c r="C111" s="113" t="s">
        <v>195</v>
      </c>
      <c r="D111" s="113" t="s">
        <v>228</v>
      </c>
      <c r="E111" s="161">
        <v>378.76</v>
      </c>
      <c r="F111" s="140">
        <v>81101</v>
      </c>
      <c r="G111" s="115">
        <v>44054</v>
      </c>
      <c r="H111" s="116" t="s">
        <v>51</v>
      </c>
    </row>
    <row r="112" spans="1:8" x14ac:dyDescent="0.2">
      <c r="A112" s="111">
        <v>44053</v>
      </c>
      <c r="B112" s="251">
        <v>2.23060069421371E+16</v>
      </c>
      <c r="C112" s="113" t="s">
        <v>195</v>
      </c>
      <c r="D112" s="113" t="s">
        <v>226</v>
      </c>
      <c r="E112" s="161">
        <v>600.19000000000005</v>
      </c>
      <c r="F112" s="140">
        <v>81102</v>
      </c>
      <c r="G112" s="115">
        <v>44054</v>
      </c>
      <c r="H112" s="116" t="s">
        <v>51</v>
      </c>
    </row>
    <row r="113" spans="1:8" x14ac:dyDescent="0.2">
      <c r="A113" s="111">
        <v>43983</v>
      </c>
      <c r="B113" s="112">
        <v>211229</v>
      </c>
      <c r="C113" s="113" t="s">
        <v>229</v>
      </c>
      <c r="D113" s="113" t="s">
        <v>289</v>
      </c>
      <c r="E113" s="161">
        <v>145.47999999999999</v>
      </c>
      <c r="F113" s="140">
        <v>81401</v>
      </c>
      <c r="G113" s="115">
        <v>44057</v>
      </c>
      <c r="H113" s="116" t="s">
        <v>51</v>
      </c>
    </row>
    <row r="114" spans="1:8" x14ac:dyDescent="0.2">
      <c r="A114" s="111">
        <v>44013</v>
      </c>
      <c r="B114" s="112">
        <v>0</v>
      </c>
      <c r="C114" s="113" t="s">
        <v>231</v>
      </c>
      <c r="D114" s="150" t="s">
        <v>232</v>
      </c>
      <c r="E114" s="161">
        <v>1275.5</v>
      </c>
      <c r="F114" s="140">
        <v>553558000017353</v>
      </c>
      <c r="G114" s="115">
        <v>44060</v>
      </c>
      <c r="H114" s="116" t="s">
        <v>44</v>
      </c>
    </row>
    <row r="115" spans="1:8" x14ac:dyDescent="0.2">
      <c r="A115" s="111">
        <v>44013</v>
      </c>
      <c r="B115" s="112">
        <v>0</v>
      </c>
      <c r="C115" s="113" t="s">
        <v>233</v>
      </c>
      <c r="D115" s="150" t="s">
        <v>234</v>
      </c>
      <c r="E115" s="161">
        <v>381.01</v>
      </c>
      <c r="F115" s="140">
        <v>553558000021772</v>
      </c>
      <c r="G115" s="115">
        <v>44060</v>
      </c>
      <c r="H115" s="116" t="s">
        <v>44</v>
      </c>
    </row>
    <row r="116" spans="1:8" x14ac:dyDescent="0.2">
      <c r="A116" s="111">
        <v>44056</v>
      </c>
      <c r="B116" s="112">
        <v>1197</v>
      </c>
      <c r="C116" s="113" t="s">
        <v>235</v>
      </c>
      <c r="D116" s="113" t="s">
        <v>236</v>
      </c>
      <c r="E116" s="161">
        <v>800</v>
      </c>
      <c r="F116" s="140">
        <v>81701</v>
      </c>
      <c r="G116" s="115">
        <v>44060</v>
      </c>
      <c r="H116" s="116" t="s">
        <v>44</v>
      </c>
    </row>
    <row r="117" spans="1:8" x14ac:dyDescent="0.2">
      <c r="A117" s="111">
        <v>44030</v>
      </c>
      <c r="B117" s="112">
        <v>1565</v>
      </c>
      <c r="C117" s="113" t="s">
        <v>237</v>
      </c>
      <c r="D117" s="113" t="s">
        <v>238</v>
      </c>
      <c r="E117" s="161">
        <v>137</v>
      </c>
      <c r="F117" s="140">
        <v>81702</v>
      </c>
      <c r="G117" s="115">
        <v>44060</v>
      </c>
      <c r="H117" s="116" t="s">
        <v>44</v>
      </c>
    </row>
    <row r="118" spans="1:8" x14ac:dyDescent="0.2">
      <c r="A118" s="111">
        <v>44050</v>
      </c>
      <c r="B118" s="112">
        <v>12</v>
      </c>
      <c r="C118" s="113" t="s">
        <v>239</v>
      </c>
      <c r="D118" s="113" t="s">
        <v>145</v>
      </c>
      <c r="E118" s="161">
        <v>2340</v>
      </c>
      <c r="F118" s="140">
        <v>81703</v>
      </c>
      <c r="G118" s="115">
        <v>44060</v>
      </c>
      <c r="H118" s="116" t="s">
        <v>40</v>
      </c>
    </row>
    <row r="119" spans="1:8" x14ac:dyDescent="0.2">
      <c r="A119" s="111">
        <v>44044</v>
      </c>
      <c r="B119" s="112">
        <v>13113</v>
      </c>
      <c r="C119" s="113" t="s">
        <v>202</v>
      </c>
      <c r="D119" s="113" t="s">
        <v>106</v>
      </c>
      <c r="E119" s="161">
        <v>10.45</v>
      </c>
      <c r="F119" s="140">
        <v>802301200034336</v>
      </c>
      <c r="G119" s="115">
        <v>44060</v>
      </c>
      <c r="H119" s="116" t="s">
        <v>42</v>
      </c>
    </row>
    <row r="120" spans="1:8" x14ac:dyDescent="0.2">
      <c r="A120" s="111">
        <v>44044</v>
      </c>
      <c r="B120" s="112">
        <v>13113</v>
      </c>
      <c r="C120" s="113" t="s">
        <v>202</v>
      </c>
      <c r="D120" s="113" t="s">
        <v>106</v>
      </c>
      <c r="E120" s="161">
        <v>10.45</v>
      </c>
      <c r="F120" s="140">
        <v>802301200034337</v>
      </c>
      <c r="G120" s="115">
        <v>44060</v>
      </c>
      <c r="H120" s="116" t="s">
        <v>42</v>
      </c>
    </row>
    <row r="121" spans="1:8" x14ac:dyDescent="0.2">
      <c r="A121" s="111">
        <v>44044</v>
      </c>
      <c r="B121" s="112">
        <v>13113</v>
      </c>
      <c r="C121" s="113" t="s">
        <v>202</v>
      </c>
      <c r="D121" s="113" t="s">
        <v>240</v>
      </c>
      <c r="E121" s="161">
        <v>1.2</v>
      </c>
      <c r="F121" s="140">
        <v>892301200543320</v>
      </c>
      <c r="G121" s="115">
        <v>44060</v>
      </c>
      <c r="H121" s="116" t="s">
        <v>42</v>
      </c>
    </row>
    <row r="122" spans="1:8" x14ac:dyDescent="0.2">
      <c r="A122" s="111">
        <v>44001</v>
      </c>
      <c r="B122" s="112">
        <v>214425</v>
      </c>
      <c r="C122" s="113" t="s">
        <v>241</v>
      </c>
      <c r="D122" s="248" t="s">
        <v>242</v>
      </c>
      <c r="E122" s="161">
        <v>3925.28</v>
      </c>
      <c r="F122" s="140">
        <v>81801</v>
      </c>
      <c r="G122" s="115">
        <v>44061</v>
      </c>
      <c r="H122" s="116" t="s">
        <v>40</v>
      </c>
    </row>
    <row r="123" spans="1:8" x14ac:dyDescent="0.2">
      <c r="A123" s="111">
        <v>44013</v>
      </c>
      <c r="B123" s="112" t="s">
        <v>243</v>
      </c>
      <c r="C123" s="113" t="s">
        <v>244</v>
      </c>
      <c r="D123" s="248" t="s">
        <v>245</v>
      </c>
      <c r="E123" s="161">
        <v>336.7</v>
      </c>
      <c r="F123" s="140">
        <v>81802</v>
      </c>
      <c r="G123" s="115">
        <v>44061</v>
      </c>
      <c r="H123" s="116" t="s">
        <v>39</v>
      </c>
    </row>
    <row r="124" spans="1:8" x14ac:dyDescent="0.2">
      <c r="A124" s="111">
        <v>44013</v>
      </c>
      <c r="B124" s="112" t="s">
        <v>246</v>
      </c>
      <c r="C124" s="113" t="s">
        <v>244</v>
      </c>
      <c r="D124" s="248" t="s">
        <v>247</v>
      </c>
      <c r="E124" s="161">
        <v>121.12</v>
      </c>
      <c r="F124" s="140">
        <v>81803</v>
      </c>
      <c r="G124" s="115">
        <v>44061</v>
      </c>
      <c r="H124" s="116" t="s">
        <v>39</v>
      </c>
    </row>
    <row r="125" spans="1:8" x14ac:dyDescent="0.2">
      <c r="A125" s="111">
        <v>44054</v>
      </c>
      <c r="B125" s="112">
        <v>4735</v>
      </c>
      <c r="C125" s="113" t="s">
        <v>177</v>
      </c>
      <c r="D125" s="113" t="s">
        <v>134</v>
      </c>
      <c r="E125" s="161">
        <v>1816.07</v>
      </c>
      <c r="F125" s="140">
        <v>81804</v>
      </c>
      <c r="G125" s="115">
        <v>44061</v>
      </c>
      <c r="H125" s="116" t="s">
        <v>40</v>
      </c>
    </row>
    <row r="126" spans="1:8" x14ac:dyDescent="0.2">
      <c r="A126" s="111">
        <v>44044</v>
      </c>
      <c r="B126" s="112">
        <v>13113</v>
      </c>
      <c r="C126" s="113" t="s">
        <v>202</v>
      </c>
      <c r="D126" s="113" t="s">
        <v>109</v>
      </c>
      <c r="E126" s="161">
        <v>84</v>
      </c>
      <c r="F126" s="140">
        <v>882331000466168</v>
      </c>
      <c r="G126" s="115">
        <v>44063</v>
      </c>
      <c r="H126" s="116" t="s">
        <v>42</v>
      </c>
    </row>
    <row r="127" spans="1:8" x14ac:dyDescent="0.2">
      <c r="A127" s="111">
        <v>44059</v>
      </c>
      <c r="B127" s="112">
        <v>695</v>
      </c>
      <c r="C127" s="113" t="s">
        <v>131</v>
      </c>
      <c r="D127" s="113" t="s">
        <v>43</v>
      </c>
      <c r="E127" s="161">
        <v>6158</v>
      </c>
      <c r="F127" s="140">
        <v>550583000126863</v>
      </c>
      <c r="G127" s="115">
        <v>44064</v>
      </c>
      <c r="H127" s="116" t="s">
        <v>44</v>
      </c>
    </row>
    <row r="128" spans="1:8" x14ac:dyDescent="0.2">
      <c r="A128" s="111">
        <v>44066</v>
      </c>
      <c r="B128" s="112">
        <v>0</v>
      </c>
      <c r="C128" s="113" t="s">
        <v>59</v>
      </c>
      <c r="D128" s="113" t="s">
        <v>195</v>
      </c>
      <c r="E128" s="161">
        <v>2965</v>
      </c>
      <c r="F128" s="140">
        <v>551819000051695</v>
      </c>
      <c r="G128" s="115">
        <v>44064</v>
      </c>
      <c r="H128" s="116" t="s">
        <v>44</v>
      </c>
    </row>
    <row r="129" spans="1:8" x14ac:dyDescent="0.2">
      <c r="A129" s="111">
        <v>44066</v>
      </c>
      <c r="B129" s="251">
        <v>2.32056398421371E+16</v>
      </c>
      <c r="C129" s="113" t="s">
        <v>195</v>
      </c>
      <c r="D129" s="113" t="s">
        <v>248</v>
      </c>
      <c r="E129" s="161">
        <v>1147.1400000000001</v>
      </c>
      <c r="F129" s="140">
        <v>82101</v>
      </c>
      <c r="G129" s="115">
        <v>44064</v>
      </c>
      <c r="H129" s="116" t="s">
        <v>51</v>
      </c>
    </row>
    <row r="130" spans="1:8" x14ac:dyDescent="0.2">
      <c r="A130" s="111">
        <v>44013</v>
      </c>
      <c r="B130" s="249">
        <v>1487014934481</v>
      </c>
      <c r="C130" s="113" t="s">
        <v>87</v>
      </c>
      <c r="D130" s="248" t="s">
        <v>249</v>
      </c>
      <c r="E130" s="161">
        <v>652.21</v>
      </c>
      <c r="F130" s="140">
        <v>82102</v>
      </c>
      <c r="G130" s="115">
        <v>44064</v>
      </c>
      <c r="H130" s="116" t="s">
        <v>39</v>
      </c>
    </row>
    <row r="131" spans="1:8" x14ac:dyDescent="0.2">
      <c r="A131" s="111">
        <v>44013</v>
      </c>
      <c r="B131" s="250">
        <v>1487060299481</v>
      </c>
      <c r="C131" s="113" t="s">
        <v>87</v>
      </c>
      <c r="D131" s="248" t="s">
        <v>250</v>
      </c>
      <c r="E131" s="161">
        <v>4595.41</v>
      </c>
      <c r="F131" s="140">
        <v>82103</v>
      </c>
      <c r="G131" s="115">
        <v>44064</v>
      </c>
      <c r="H131" s="116" t="s">
        <v>39</v>
      </c>
    </row>
    <row r="132" spans="1:8" x14ac:dyDescent="0.2">
      <c r="A132" s="111">
        <v>44050</v>
      </c>
      <c r="B132" s="112">
        <v>268215</v>
      </c>
      <c r="C132" s="113" t="s">
        <v>163</v>
      </c>
      <c r="D132" s="248" t="s">
        <v>251</v>
      </c>
      <c r="E132" s="161">
        <v>1949.22</v>
      </c>
      <c r="F132" s="140">
        <v>82104</v>
      </c>
      <c r="G132" s="115">
        <v>44064</v>
      </c>
      <c r="H132" s="116" t="s">
        <v>40</v>
      </c>
    </row>
    <row r="133" spans="1:8" x14ac:dyDescent="0.2">
      <c r="A133" s="111">
        <v>44053</v>
      </c>
      <c r="B133" s="112">
        <v>268414</v>
      </c>
      <c r="C133" s="113" t="s">
        <v>163</v>
      </c>
      <c r="D133" s="113" t="s">
        <v>252</v>
      </c>
      <c r="E133" s="161">
        <v>2568.79</v>
      </c>
      <c r="F133" s="140">
        <v>82105</v>
      </c>
      <c r="G133" s="115">
        <v>44064</v>
      </c>
      <c r="H133" s="116" t="s">
        <v>40</v>
      </c>
    </row>
    <row r="134" spans="1:8" x14ac:dyDescent="0.2">
      <c r="A134" s="111">
        <v>44053</v>
      </c>
      <c r="B134" s="112">
        <v>61319</v>
      </c>
      <c r="C134" s="113" t="s">
        <v>147</v>
      </c>
      <c r="D134" s="113" t="s">
        <v>148</v>
      </c>
      <c r="E134" s="161">
        <v>506.89</v>
      </c>
      <c r="F134" s="140">
        <v>82106</v>
      </c>
      <c r="G134" s="115">
        <v>44064</v>
      </c>
      <c r="H134" s="116" t="s">
        <v>40</v>
      </c>
    </row>
    <row r="135" spans="1:8" x14ac:dyDescent="0.2">
      <c r="A135" s="111">
        <v>44054</v>
      </c>
      <c r="B135" s="112">
        <v>282207</v>
      </c>
      <c r="C135" s="113" t="s">
        <v>182</v>
      </c>
      <c r="D135" s="113" t="s">
        <v>253</v>
      </c>
      <c r="E135" s="161">
        <v>1870.2</v>
      </c>
      <c r="F135" s="140">
        <v>82107</v>
      </c>
      <c r="G135" s="115">
        <v>44064</v>
      </c>
      <c r="H135" s="116" t="s">
        <v>40</v>
      </c>
    </row>
    <row r="136" spans="1:8" x14ac:dyDescent="0.2">
      <c r="A136" s="111">
        <v>44055</v>
      </c>
      <c r="B136" s="112">
        <v>268933</v>
      </c>
      <c r="C136" s="113" t="s">
        <v>163</v>
      </c>
      <c r="D136" s="113" t="s">
        <v>125</v>
      </c>
      <c r="E136" s="161">
        <v>2512.0100000000002</v>
      </c>
      <c r="F136" s="140">
        <v>82108</v>
      </c>
      <c r="G136" s="115">
        <v>44064</v>
      </c>
      <c r="H136" s="116" t="s">
        <v>40</v>
      </c>
    </row>
    <row r="137" spans="1:8" x14ac:dyDescent="0.2">
      <c r="A137" s="111">
        <v>44055</v>
      </c>
      <c r="B137" s="112">
        <v>269035</v>
      </c>
      <c r="C137" s="113" t="s">
        <v>163</v>
      </c>
      <c r="D137" s="113" t="s">
        <v>123</v>
      </c>
      <c r="E137" s="161">
        <v>297</v>
      </c>
      <c r="F137" s="140">
        <v>82109</v>
      </c>
      <c r="G137" s="115">
        <v>44064</v>
      </c>
      <c r="H137" s="116" t="s">
        <v>40</v>
      </c>
    </row>
    <row r="138" spans="1:8" x14ac:dyDescent="0.2">
      <c r="A138" s="111">
        <v>44054</v>
      </c>
      <c r="B138" s="112">
        <v>117</v>
      </c>
      <c r="C138" s="113" t="s">
        <v>254</v>
      </c>
      <c r="D138" s="113" t="s">
        <v>255</v>
      </c>
      <c r="E138" s="161">
        <v>400</v>
      </c>
      <c r="F138" s="140">
        <v>82110</v>
      </c>
      <c r="G138" s="115">
        <v>44064</v>
      </c>
      <c r="H138" s="116" t="s">
        <v>40</v>
      </c>
    </row>
    <row r="139" spans="1:8" x14ac:dyDescent="0.2">
      <c r="A139" s="111">
        <v>44055</v>
      </c>
      <c r="B139" s="112">
        <v>4451</v>
      </c>
      <c r="C139" s="113" t="s">
        <v>256</v>
      </c>
      <c r="D139" s="248" t="s">
        <v>257</v>
      </c>
      <c r="E139" s="161">
        <v>5130</v>
      </c>
      <c r="F139" s="140">
        <v>82111</v>
      </c>
      <c r="G139" s="115">
        <v>44064</v>
      </c>
      <c r="H139" s="116" t="s">
        <v>40</v>
      </c>
    </row>
    <row r="140" spans="1:8" x14ac:dyDescent="0.2">
      <c r="A140" s="111">
        <v>44048</v>
      </c>
      <c r="B140" s="112" t="s">
        <v>258</v>
      </c>
      <c r="C140" s="113" t="s">
        <v>218</v>
      </c>
      <c r="D140" s="113" t="s">
        <v>259</v>
      </c>
      <c r="E140" s="161">
        <v>295.39999999999998</v>
      </c>
      <c r="F140" s="140">
        <v>82112</v>
      </c>
      <c r="G140" s="115">
        <v>44064</v>
      </c>
      <c r="H140" s="116" t="s">
        <v>40</v>
      </c>
    </row>
    <row r="141" spans="1:8" x14ac:dyDescent="0.2">
      <c r="A141" s="111">
        <v>44049</v>
      </c>
      <c r="B141" s="112" t="s">
        <v>260</v>
      </c>
      <c r="C141" s="113" t="s">
        <v>261</v>
      </c>
      <c r="D141" s="113" t="s">
        <v>283</v>
      </c>
      <c r="E141" s="161">
        <v>720</v>
      </c>
      <c r="F141" s="140">
        <v>82113</v>
      </c>
      <c r="G141" s="115">
        <v>44064</v>
      </c>
      <c r="H141" s="116" t="s">
        <v>40</v>
      </c>
    </row>
    <row r="142" spans="1:8" x14ac:dyDescent="0.2">
      <c r="A142" s="111">
        <v>44055</v>
      </c>
      <c r="B142" s="112" t="s">
        <v>262</v>
      </c>
      <c r="C142" s="113" t="s">
        <v>222</v>
      </c>
      <c r="D142" s="248" t="s">
        <v>263</v>
      </c>
      <c r="E142" s="161">
        <v>346.4</v>
      </c>
      <c r="F142" s="140">
        <v>82114</v>
      </c>
      <c r="G142" s="115">
        <v>44064</v>
      </c>
      <c r="H142" s="116" t="s">
        <v>40</v>
      </c>
    </row>
    <row r="143" spans="1:8" x14ac:dyDescent="0.2">
      <c r="A143" s="111">
        <v>44054</v>
      </c>
      <c r="B143" s="112">
        <v>1933133</v>
      </c>
      <c r="C143" s="113" t="s">
        <v>264</v>
      </c>
      <c r="D143" s="248" t="s">
        <v>129</v>
      </c>
      <c r="E143" s="161">
        <v>2479.4</v>
      </c>
      <c r="F143" s="140">
        <v>82115</v>
      </c>
      <c r="G143" s="115">
        <v>44064</v>
      </c>
      <c r="H143" s="116" t="s">
        <v>40</v>
      </c>
    </row>
    <row r="144" spans="1:8" x14ac:dyDescent="0.2">
      <c r="A144" s="111">
        <v>44044</v>
      </c>
      <c r="B144" s="112">
        <v>13113</v>
      </c>
      <c r="C144" s="113" t="s">
        <v>202</v>
      </c>
      <c r="D144" s="113" t="s">
        <v>240</v>
      </c>
      <c r="E144" s="161">
        <v>1.2</v>
      </c>
      <c r="F144" s="140">
        <v>832341100295609</v>
      </c>
      <c r="G144" s="115">
        <v>44064</v>
      </c>
      <c r="H144" s="116" t="s">
        <v>42</v>
      </c>
    </row>
    <row r="145" spans="1:8" x14ac:dyDescent="0.2">
      <c r="A145" s="111">
        <v>44044</v>
      </c>
      <c r="B145" s="112">
        <v>13113</v>
      </c>
      <c r="C145" s="113" t="s">
        <v>202</v>
      </c>
      <c r="D145" s="113" t="s">
        <v>240</v>
      </c>
      <c r="E145" s="161">
        <v>1.2</v>
      </c>
      <c r="F145" s="140">
        <v>832341100295810</v>
      </c>
      <c r="G145" s="115">
        <v>44064</v>
      </c>
      <c r="H145" s="116" t="s">
        <v>42</v>
      </c>
    </row>
    <row r="146" spans="1:8" x14ac:dyDescent="0.2">
      <c r="A146" s="111">
        <v>44043</v>
      </c>
      <c r="B146" s="112">
        <v>3208</v>
      </c>
      <c r="C146" s="113" t="s">
        <v>265</v>
      </c>
      <c r="D146" s="113" t="s">
        <v>266</v>
      </c>
      <c r="E146" s="161">
        <v>2499.44</v>
      </c>
      <c r="F146" s="140">
        <v>82401</v>
      </c>
      <c r="G146" s="115">
        <v>44067</v>
      </c>
      <c r="H146" s="116" t="s">
        <v>51</v>
      </c>
    </row>
    <row r="147" spans="1:8" x14ac:dyDescent="0.2">
      <c r="A147" s="111">
        <v>44059</v>
      </c>
      <c r="B147" s="112" t="s">
        <v>267</v>
      </c>
      <c r="C147" s="113" t="s">
        <v>131</v>
      </c>
      <c r="D147" s="113" t="s">
        <v>43</v>
      </c>
      <c r="E147" s="161">
        <v>6074.5</v>
      </c>
      <c r="F147" s="140">
        <v>550583000126863</v>
      </c>
      <c r="G147" s="115">
        <v>44068</v>
      </c>
      <c r="H147" s="116" t="s">
        <v>44</v>
      </c>
    </row>
    <row r="148" spans="1:8" x14ac:dyDescent="0.2">
      <c r="A148" s="111">
        <v>44068</v>
      </c>
      <c r="B148" s="112">
        <v>4849</v>
      </c>
      <c r="C148" s="113" t="s">
        <v>177</v>
      </c>
      <c r="D148" s="113" t="s">
        <v>134</v>
      </c>
      <c r="E148" s="161">
        <v>1709.9</v>
      </c>
      <c r="F148" s="140">
        <v>82501</v>
      </c>
      <c r="G148" s="115">
        <v>44068</v>
      </c>
      <c r="H148" s="116" t="s">
        <v>40</v>
      </c>
    </row>
    <row r="149" spans="1:8" x14ac:dyDescent="0.2">
      <c r="A149" s="111">
        <v>44057</v>
      </c>
      <c r="B149" s="112">
        <v>269396</v>
      </c>
      <c r="C149" s="113" t="s">
        <v>163</v>
      </c>
      <c r="D149" s="113" t="s">
        <v>154</v>
      </c>
      <c r="E149" s="161">
        <v>729.41</v>
      </c>
      <c r="F149" s="140">
        <v>82502</v>
      </c>
      <c r="G149" s="115">
        <v>44068</v>
      </c>
      <c r="H149" s="116" t="s">
        <v>40</v>
      </c>
    </row>
    <row r="150" spans="1:8" x14ac:dyDescent="0.2">
      <c r="A150" s="111">
        <v>44057</v>
      </c>
      <c r="B150" s="112">
        <v>283000</v>
      </c>
      <c r="C150" s="113" t="s">
        <v>182</v>
      </c>
      <c r="D150" s="113" t="s">
        <v>268</v>
      </c>
      <c r="E150" s="161">
        <v>1006.74</v>
      </c>
      <c r="F150" s="140">
        <v>82503</v>
      </c>
      <c r="G150" s="115">
        <v>44068</v>
      </c>
      <c r="H150" s="116" t="s">
        <v>40</v>
      </c>
    </row>
    <row r="151" spans="1:8" x14ac:dyDescent="0.2">
      <c r="A151" s="111">
        <v>44044</v>
      </c>
      <c r="B151" s="112">
        <v>13113</v>
      </c>
      <c r="C151" s="113" t="s">
        <v>202</v>
      </c>
      <c r="D151" s="113" t="s">
        <v>240</v>
      </c>
      <c r="E151" s="161">
        <v>1.2</v>
      </c>
      <c r="F151" s="140">
        <v>832381200429343</v>
      </c>
      <c r="G151" s="115">
        <v>44068</v>
      </c>
      <c r="H151" s="116" t="s">
        <v>42</v>
      </c>
    </row>
    <row r="152" spans="1:8" x14ac:dyDescent="0.2">
      <c r="A152" s="111">
        <v>44044</v>
      </c>
      <c r="B152" s="112">
        <v>13113</v>
      </c>
      <c r="C152" s="113" t="s">
        <v>202</v>
      </c>
      <c r="D152" s="113" t="s">
        <v>146</v>
      </c>
      <c r="E152" s="161">
        <v>6.5</v>
      </c>
      <c r="F152" s="140">
        <v>872380800067799</v>
      </c>
      <c r="G152" s="115">
        <v>44068</v>
      </c>
      <c r="H152" s="116" t="s">
        <v>42</v>
      </c>
    </row>
    <row r="153" spans="1:8" x14ac:dyDescent="0.2">
      <c r="A153" s="111">
        <v>44060</v>
      </c>
      <c r="B153" s="112">
        <v>17271556</v>
      </c>
      <c r="C153" s="113" t="s">
        <v>269</v>
      </c>
      <c r="D153" s="113" t="s">
        <v>284</v>
      </c>
      <c r="E153" s="161">
        <v>201.47</v>
      </c>
      <c r="F153" s="140">
        <v>82701</v>
      </c>
      <c r="G153" s="115">
        <v>44070</v>
      </c>
      <c r="H153" s="116" t="s">
        <v>40</v>
      </c>
    </row>
    <row r="154" spans="1:8" x14ac:dyDescent="0.2">
      <c r="A154" s="111">
        <v>44059</v>
      </c>
      <c r="B154" s="112" t="s">
        <v>270</v>
      </c>
      <c r="C154" s="113" t="s">
        <v>131</v>
      </c>
      <c r="D154" s="113" t="s">
        <v>43</v>
      </c>
      <c r="E154" s="161">
        <v>5893</v>
      </c>
      <c r="F154" s="140">
        <v>550583000126863</v>
      </c>
      <c r="G154" s="115">
        <v>44071</v>
      </c>
      <c r="H154" s="116" t="s">
        <v>44</v>
      </c>
    </row>
    <row r="155" spans="1:8" x14ac:dyDescent="0.2">
      <c r="A155" s="111">
        <v>44059</v>
      </c>
      <c r="B155" s="112" t="s">
        <v>271</v>
      </c>
      <c r="C155" s="113" t="s">
        <v>131</v>
      </c>
      <c r="D155" s="113" t="s">
        <v>43</v>
      </c>
      <c r="E155" s="161">
        <v>5122.1499999999996</v>
      </c>
      <c r="F155" s="140">
        <v>550583000126863</v>
      </c>
      <c r="G155" s="115">
        <v>44071</v>
      </c>
      <c r="H155" s="116" t="s">
        <v>44</v>
      </c>
    </row>
    <row r="156" spans="1:8" x14ac:dyDescent="0.2">
      <c r="A156" s="111">
        <v>44059</v>
      </c>
      <c r="B156" s="112" t="s">
        <v>272</v>
      </c>
      <c r="C156" s="113" t="s">
        <v>131</v>
      </c>
      <c r="D156" s="113" t="s">
        <v>43</v>
      </c>
      <c r="E156" s="161">
        <v>6318.5</v>
      </c>
      <c r="F156" s="140">
        <v>550583000126863</v>
      </c>
      <c r="G156" s="115">
        <v>44071</v>
      </c>
      <c r="H156" s="116" t="s">
        <v>44</v>
      </c>
    </row>
    <row r="157" spans="1:8" x14ac:dyDescent="0.2">
      <c r="A157" s="111">
        <v>44013</v>
      </c>
      <c r="B157" s="112">
        <v>1259941117</v>
      </c>
      <c r="C157" s="113" t="s">
        <v>158</v>
      </c>
      <c r="D157" s="113" t="s">
        <v>159</v>
      </c>
      <c r="E157" s="161">
        <v>49.99</v>
      </c>
      <c r="F157" s="140">
        <v>82801</v>
      </c>
      <c r="G157" s="115">
        <v>44071</v>
      </c>
      <c r="H157" s="116" t="s">
        <v>39</v>
      </c>
    </row>
    <row r="158" spans="1:8" x14ac:dyDescent="0.2">
      <c r="A158" s="111">
        <v>44057</v>
      </c>
      <c r="B158" s="112">
        <v>878</v>
      </c>
      <c r="C158" s="113" t="s">
        <v>179</v>
      </c>
      <c r="D158" s="113" t="s">
        <v>145</v>
      </c>
      <c r="E158" s="161">
        <v>2520</v>
      </c>
      <c r="F158" s="140">
        <v>82802</v>
      </c>
      <c r="G158" s="115">
        <v>44071</v>
      </c>
      <c r="H158" s="116" t="s">
        <v>40</v>
      </c>
    </row>
    <row r="159" spans="1:8" x14ac:dyDescent="0.2">
      <c r="A159" s="111">
        <v>44057</v>
      </c>
      <c r="B159" s="112">
        <v>269487</v>
      </c>
      <c r="C159" s="113" t="s">
        <v>163</v>
      </c>
      <c r="D159" s="113" t="s">
        <v>123</v>
      </c>
      <c r="E159" s="161">
        <v>316.44</v>
      </c>
      <c r="F159" s="140">
        <v>82803</v>
      </c>
      <c r="G159" s="115">
        <v>44071</v>
      </c>
      <c r="H159" s="116" t="s">
        <v>40</v>
      </c>
    </row>
    <row r="160" spans="1:8" x14ac:dyDescent="0.2">
      <c r="A160" s="111">
        <v>44060</v>
      </c>
      <c r="B160" s="112">
        <v>269737</v>
      </c>
      <c r="C160" s="113" t="s">
        <v>163</v>
      </c>
      <c r="D160" s="113" t="s">
        <v>125</v>
      </c>
      <c r="E160" s="161">
        <v>562.26</v>
      </c>
      <c r="F160" s="140">
        <v>82804</v>
      </c>
      <c r="G160" s="115">
        <v>44071</v>
      </c>
      <c r="H160" s="116" t="s">
        <v>40</v>
      </c>
    </row>
    <row r="161" spans="1:8" x14ac:dyDescent="0.2">
      <c r="A161" s="111">
        <v>44061</v>
      </c>
      <c r="B161" s="112">
        <v>283754</v>
      </c>
      <c r="C161" s="113" t="s">
        <v>182</v>
      </c>
      <c r="D161" s="113" t="s">
        <v>253</v>
      </c>
      <c r="E161" s="161">
        <v>1751.76</v>
      </c>
      <c r="F161" s="140">
        <v>82805</v>
      </c>
      <c r="G161" s="115">
        <v>44071</v>
      </c>
      <c r="H161" s="116" t="s">
        <v>40</v>
      </c>
    </row>
    <row r="162" spans="1:8" x14ac:dyDescent="0.2">
      <c r="A162" s="111">
        <v>44063</v>
      </c>
      <c r="B162" s="112">
        <v>24238</v>
      </c>
      <c r="C162" s="113" t="s">
        <v>273</v>
      </c>
      <c r="D162" s="113" t="s">
        <v>274</v>
      </c>
      <c r="E162" s="161">
        <v>14808.43</v>
      </c>
      <c r="F162" s="140">
        <v>82806</v>
      </c>
      <c r="G162" s="115">
        <v>44071</v>
      </c>
      <c r="H162" s="116" t="s">
        <v>40</v>
      </c>
    </row>
    <row r="163" spans="1:8" x14ac:dyDescent="0.2">
      <c r="A163" s="111">
        <v>44062</v>
      </c>
      <c r="B163" s="112">
        <v>270329</v>
      </c>
      <c r="C163" s="113" t="s">
        <v>163</v>
      </c>
      <c r="D163" s="113" t="s">
        <v>275</v>
      </c>
      <c r="E163" s="161">
        <v>2550.6799999999998</v>
      </c>
      <c r="F163" s="140">
        <v>82807</v>
      </c>
      <c r="G163" s="115">
        <v>44071</v>
      </c>
      <c r="H163" s="116" t="s">
        <v>40</v>
      </c>
    </row>
    <row r="164" spans="1:8" x14ac:dyDescent="0.2">
      <c r="A164" s="111">
        <v>44063</v>
      </c>
      <c r="B164" s="112">
        <v>284147</v>
      </c>
      <c r="C164" s="113" t="s">
        <v>182</v>
      </c>
      <c r="D164" s="113" t="s">
        <v>268</v>
      </c>
      <c r="E164" s="161">
        <v>1725.84</v>
      </c>
      <c r="F164" s="140">
        <v>82808</v>
      </c>
      <c r="G164" s="115">
        <v>44071</v>
      </c>
      <c r="H164" s="116" t="s">
        <v>40</v>
      </c>
    </row>
    <row r="165" spans="1:8" x14ac:dyDescent="0.2">
      <c r="A165" s="111">
        <v>44061</v>
      </c>
      <c r="B165" s="112">
        <v>673242</v>
      </c>
      <c r="C165" s="113" t="s">
        <v>216</v>
      </c>
      <c r="D165" s="113" t="s">
        <v>276</v>
      </c>
      <c r="E165" s="161">
        <v>516.88</v>
      </c>
      <c r="F165" s="140">
        <v>82809</v>
      </c>
      <c r="G165" s="115">
        <v>44071</v>
      </c>
      <c r="H165" s="116" t="s">
        <v>40</v>
      </c>
    </row>
    <row r="166" spans="1:8" x14ac:dyDescent="0.2">
      <c r="A166" s="111">
        <v>44058</v>
      </c>
      <c r="B166" s="112">
        <v>762</v>
      </c>
      <c r="C166" s="113" t="s">
        <v>156</v>
      </c>
      <c r="D166" s="113" t="s">
        <v>277</v>
      </c>
      <c r="E166" s="161">
        <v>2544</v>
      </c>
      <c r="F166" s="140">
        <v>82810</v>
      </c>
      <c r="G166" s="115">
        <v>44071</v>
      </c>
      <c r="H166" s="116" t="s">
        <v>40</v>
      </c>
    </row>
    <row r="167" spans="1:8" x14ac:dyDescent="0.2">
      <c r="A167" s="111">
        <v>44060</v>
      </c>
      <c r="B167" s="112">
        <v>291226</v>
      </c>
      <c r="C167" s="113" t="s">
        <v>278</v>
      </c>
      <c r="D167" s="113" t="s">
        <v>279</v>
      </c>
      <c r="E167" s="161">
        <v>425</v>
      </c>
      <c r="F167" s="140">
        <v>82812</v>
      </c>
      <c r="G167" s="115">
        <v>44071</v>
      </c>
      <c r="H167" s="116" t="s">
        <v>40</v>
      </c>
    </row>
    <row r="168" spans="1:8" x14ac:dyDescent="0.2">
      <c r="A168" s="111">
        <v>44061</v>
      </c>
      <c r="B168" s="112">
        <v>312</v>
      </c>
      <c r="C168" s="113" t="s">
        <v>280</v>
      </c>
      <c r="D168" s="113" t="s">
        <v>281</v>
      </c>
      <c r="E168" s="161">
        <v>1067.78</v>
      </c>
      <c r="F168" s="140">
        <v>828012</v>
      </c>
      <c r="G168" s="115">
        <v>44071</v>
      </c>
      <c r="H168" s="116" t="s">
        <v>40</v>
      </c>
    </row>
    <row r="169" spans="1:8" x14ac:dyDescent="0.2">
      <c r="A169" s="111">
        <v>44061</v>
      </c>
      <c r="B169" s="112">
        <v>780</v>
      </c>
      <c r="C169" s="113" t="s">
        <v>156</v>
      </c>
      <c r="D169" s="113" t="s">
        <v>282</v>
      </c>
      <c r="E169" s="161">
        <v>2064</v>
      </c>
      <c r="F169" s="140">
        <v>82813</v>
      </c>
      <c r="G169" s="115">
        <v>44071</v>
      </c>
      <c r="H169" s="116" t="s">
        <v>40</v>
      </c>
    </row>
    <row r="170" spans="1:8" x14ac:dyDescent="0.2">
      <c r="A170" s="111">
        <v>44061</v>
      </c>
      <c r="B170" s="112">
        <v>639090</v>
      </c>
      <c r="C170" s="113" t="s">
        <v>153</v>
      </c>
      <c r="D170" s="113" t="s">
        <v>224</v>
      </c>
      <c r="E170" s="161">
        <v>11247</v>
      </c>
      <c r="F170" s="140">
        <v>82814</v>
      </c>
      <c r="G170" s="115">
        <v>44071</v>
      </c>
      <c r="H170" s="116" t="s">
        <v>40</v>
      </c>
    </row>
    <row r="171" spans="1:8" x14ac:dyDescent="0.2">
      <c r="A171" s="111">
        <v>44044</v>
      </c>
      <c r="B171" s="112">
        <v>13113</v>
      </c>
      <c r="C171" s="113" t="s">
        <v>202</v>
      </c>
      <c r="D171" s="113" t="s">
        <v>240</v>
      </c>
      <c r="E171" s="161">
        <v>1.2</v>
      </c>
      <c r="F171" s="140">
        <v>842411200554032</v>
      </c>
      <c r="G171" s="115">
        <v>44071</v>
      </c>
      <c r="H171" s="116" t="s">
        <v>42</v>
      </c>
    </row>
    <row r="172" spans="1:8" x14ac:dyDescent="0.2">
      <c r="A172" s="111">
        <v>44044</v>
      </c>
      <c r="B172" s="112">
        <v>13113</v>
      </c>
      <c r="C172" s="113" t="s">
        <v>202</v>
      </c>
      <c r="D172" s="113" t="s">
        <v>240</v>
      </c>
      <c r="E172" s="161">
        <v>1.2</v>
      </c>
      <c r="F172" s="140">
        <v>842411200554033</v>
      </c>
      <c r="G172" s="115">
        <v>44071</v>
      </c>
      <c r="H172" s="116" t="s">
        <v>42</v>
      </c>
    </row>
    <row r="173" spans="1:8" x14ac:dyDescent="0.2">
      <c r="A173" s="111">
        <v>44044</v>
      </c>
      <c r="B173" s="112">
        <v>13113</v>
      </c>
      <c r="C173" s="113" t="s">
        <v>202</v>
      </c>
      <c r="D173" s="113" t="s">
        <v>240</v>
      </c>
      <c r="E173" s="161">
        <v>1.2</v>
      </c>
      <c r="F173" s="140">
        <v>842411200554034</v>
      </c>
      <c r="G173" s="115">
        <v>44071</v>
      </c>
      <c r="H173" s="116" t="s">
        <v>42</v>
      </c>
    </row>
    <row r="174" spans="1:8" x14ac:dyDescent="0.2">
      <c r="A174" s="111"/>
      <c r="B174" s="112"/>
      <c r="C174" s="113"/>
      <c r="D174" s="113"/>
      <c r="E174" s="161"/>
      <c r="F174" s="140"/>
      <c r="G174" s="115"/>
      <c r="H174" s="116"/>
    </row>
    <row r="175" spans="1:8" x14ac:dyDescent="0.2">
      <c r="A175" s="111"/>
      <c r="B175" s="112"/>
      <c r="C175" s="113"/>
      <c r="D175" s="113"/>
      <c r="E175" s="114"/>
      <c r="F175" s="140"/>
      <c r="G175" s="115"/>
      <c r="H175" s="116"/>
    </row>
    <row r="176" spans="1:8" x14ac:dyDescent="0.2">
      <c r="A176" s="111"/>
      <c r="B176" s="112"/>
      <c r="C176" s="113"/>
      <c r="D176" s="193" t="s">
        <v>5</v>
      </c>
      <c r="E176" s="192">
        <f>SUM(E30:E175)</f>
        <v>280746.60000000015</v>
      </c>
      <c r="F176" s="140"/>
      <c r="G176" s="115"/>
      <c r="H176" s="116"/>
    </row>
    <row r="182" spans="1:8" x14ac:dyDescent="0.2">
      <c r="D182" s="190" t="s">
        <v>53</v>
      </c>
    </row>
    <row r="183" spans="1:8" x14ac:dyDescent="0.2">
      <c r="D183" s="91" t="s">
        <v>54</v>
      </c>
    </row>
    <row r="184" spans="1:8" x14ac:dyDescent="0.2">
      <c r="A184" s="162"/>
      <c r="B184" s="163"/>
      <c r="C184" s="164"/>
      <c r="D184" s="165"/>
      <c r="E184" s="166"/>
      <c r="F184" s="163"/>
      <c r="G184" s="163"/>
      <c r="H184" s="167"/>
    </row>
    <row r="185" spans="1:8" x14ac:dyDescent="0.2">
      <c r="A185" s="168"/>
      <c r="B185" s="169"/>
      <c r="C185" s="169"/>
      <c r="D185" s="169"/>
      <c r="E185" s="170"/>
      <c r="F185" s="171"/>
      <c r="G185" s="172"/>
      <c r="H185" s="173"/>
    </row>
    <row r="186" spans="1:8" x14ac:dyDescent="0.2">
      <c r="A186" s="174"/>
      <c r="B186" s="175"/>
      <c r="C186" s="175"/>
      <c r="D186" s="175"/>
      <c r="E186" s="176"/>
      <c r="F186" s="177"/>
      <c r="G186" s="178"/>
      <c r="H186" s="179"/>
    </row>
    <row r="187" spans="1:8" x14ac:dyDescent="0.2">
      <c r="A187" s="180"/>
      <c r="B187" s="181"/>
      <c r="C187" s="181"/>
      <c r="D187" s="181"/>
      <c r="E187" s="182"/>
      <c r="F187" s="183"/>
      <c r="G187" s="184"/>
      <c r="H187" s="185"/>
    </row>
  </sheetData>
  <sheetProtection selectLockedCells="1" selectUnlockedCells="1"/>
  <mergeCells count="34">
    <mergeCell ref="A10:C10"/>
    <mergeCell ref="D10:H10"/>
    <mergeCell ref="A1:H5"/>
    <mergeCell ref="A6:H6"/>
    <mergeCell ref="A7:H7"/>
    <mergeCell ref="A8:C8"/>
    <mergeCell ref="D8:H8"/>
    <mergeCell ref="A9:C9"/>
    <mergeCell ref="D9:H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</mergeCells>
  <pageMargins left="0.47361111111111109" right="0.1111111111111111" top="1.7715277777777778" bottom="0.59027777777777779" header="0.51180555555555551" footer="0.51180555555555551"/>
  <pageSetup paperSize="9" scale="61" firstPageNumber="0" fitToHeight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opLeftCell="A199" workbookViewId="0">
      <selection activeCell="G242" sqref="G242"/>
    </sheetView>
  </sheetViews>
  <sheetFormatPr defaultRowHeight="15" x14ac:dyDescent="0.25"/>
  <cols>
    <col min="1" max="1" width="12.7109375" customWidth="1"/>
    <col min="3" max="3" width="10.5703125" customWidth="1"/>
    <col min="4" max="4" width="10.85546875" customWidth="1"/>
    <col min="5" max="5" width="17.7109375" customWidth="1"/>
    <col min="6" max="6" width="10.85546875" customWidth="1"/>
    <col min="7" max="7" width="22.85546875" customWidth="1"/>
    <col min="8" max="8" width="12.85546875" customWidth="1"/>
    <col min="9" max="9" width="15.7109375" customWidth="1"/>
    <col min="10" max="10" width="14" customWidth="1"/>
    <col min="11" max="11" width="20.7109375" customWidth="1"/>
    <col min="12" max="12" width="24" customWidth="1"/>
    <col min="13" max="13" width="18.7109375" customWidth="1"/>
    <col min="14" max="14" width="17.28515625" customWidth="1"/>
    <col min="15" max="15" width="20.140625" customWidth="1"/>
  </cols>
  <sheetData>
    <row r="1" spans="1:15" ht="15.75" x14ac:dyDescent="0.25">
      <c r="A1" s="358" t="s">
        <v>332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33"/>
    </row>
    <row r="2" spans="1:15" ht="15.75" x14ac:dyDescent="0.25">
      <c r="A2" s="359" t="s">
        <v>75</v>
      </c>
      <c r="B2" s="359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1"/>
    </row>
    <row r="3" spans="1:15" ht="15.75" x14ac:dyDescent="0.25">
      <c r="A3" s="360" t="s">
        <v>333</v>
      </c>
      <c r="B3" s="360"/>
      <c r="C3" s="361"/>
      <c r="D3" s="361"/>
      <c r="E3" s="361"/>
      <c r="F3" s="361"/>
      <c r="G3" s="361"/>
      <c r="H3" s="360" t="s">
        <v>334</v>
      </c>
      <c r="I3" s="361"/>
      <c r="J3" s="361"/>
      <c r="K3" s="361"/>
      <c r="L3" s="361"/>
      <c r="M3" s="361"/>
      <c r="N3" s="361"/>
      <c r="O3" s="362"/>
    </row>
    <row r="4" spans="1:15" ht="15.75" x14ac:dyDescent="0.25">
      <c r="A4" s="201" t="s">
        <v>111</v>
      </c>
      <c r="B4" s="268"/>
      <c r="C4" s="201"/>
      <c r="D4" s="354" t="s">
        <v>112</v>
      </c>
      <c r="E4" s="354"/>
      <c r="F4" s="354"/>
      <c r="G4" s="259" t="s">
        <v>113</v>
      </c>
      <c r="H4" s="201" t="s">
        <v>8</v>
      </c>
      <c r="I4" s="269" t="s">
        <v>114</v>
      </c>
      <c r="J4" s="269" t="s">
        <v>78</v>
      </c>
      <c r="K4" s="269" t="s">
        <v>79</v>
      </c>
      <c r="L4" s="269" t="s">
        <v>115</v>
      </c>
      <c r="M4" s="269" t="s">
        <v>335</v>
      </c>
      <c r="N4" s="269" t="s">
        <v>336</v>
      </c>
      <c r="O4" s="269" t="s">
        <v>80</v>
      </c>
    </row>
    <row r="5" spans="1:15" ht="15.75" x14ac:dyDescent="0.25">
      <c r="A5" s="343">
        <v>44043</v>
      </c>
      <c r="B5" s="270" t="s">
        <v>139</v>
      </c>
      <c r="C5" s="265" t="s">
        <v>140</v>
      </c>
      <c r="D5" s="265" t="s">
        <v>76</v>
      </c>
      <c r="E5" s="265" t="s">
        <v>77</v>
      </c>
      <c r="F5" s="271" t="s">
        <v>141</v>
      </c>
      <c r="G5" s="330"/>
      <c r="H5" s="330"/>
      <c r="I5" s="330"/>
      <c r="J5" s="330"/>
      <c r="K5" s="330"/>
      <c r="L5" s="330"/>
      <c r="M5" s="330"/>
      <c r="N5" s="330"/>
      <c r="O5" s="331"/>
    </row>
    <row r="6" spans="1:15" ht="15.75" x14ac:dyDescent="0.25">
      <c r="A6" s="343"/>
      <c r="B6" s="228">
        <v>100</v>
      </c>
      <c r="C6" s="260">
        <v>5</v>
      </c>
      <c r="D6" s="260">
        <v>15</v>
      </c>
      <c r="E6" s="260">
        <v>1385</v>
      </c>
      <c r="F6" s="260">
        <v>23</v>
      </c>
      <c r="G6" s="261">
        <v>44043</v>
      </c>
      <c r="H6" s="260">
        <v>0</v>
      </c>
      <c r="I6" s="267">
        <v>0</v>
      </c>
      <c r="J6" s="267">
        <v>0</v>
      </c>
      <c r="K6" s="267">
        <v>0</v>
      </c>
      <c r="L6" s="267">
        <v>1435</v>
      </c>
      <c r="M6" s="267">
        <v>0</v>
      </c>
      <c r="N6" s="267"/>
      <c r="O6" s="230">
        <v>0</v>
      </c>
    </row>
    <row r="7" spans="1:15" ht="15.75" x14ac:dyDescent="0.25">
      <c r="A7" s="343"/>
      <c r="B7" s="228"/>
      <c r="C7" s="202"/>
      <c r="D7" s="344" t="s">
        <v>116</v>
      </c>
      <c r="E7" s="344"/>
      <c r="F7" s="344"/>
      <c r="G7" s="264" t="s">
        <v>117</v>
      </c>
      <c r="H7" s="260"/>
      <c r="I7" s="267"/>
      <c r="J7" s="267"/>
      <c r="K7" s="267"/>
      <c r="L7" s="267"/>
      <c r="M7" s="267"/>
      <c r="N7" s="267"/>
      <c r="O7" s="267"/>
    </row>
    <row r="8" spans="1:15" ht="15.75" x14ac:dyDescent="0.25">
      <c r="A8" s="343"/>
      <c r="B8" s="343"/>
      <c r="C8" s="343"/>
      <c r="D8" s="265" t="s">
        <v>76</v>
      </c>
      <c r="E8" s="265" t="s">
        <v>77</v>
      </c>
      <c r="F8" s="271" t="s">
        <v>141</v>
      </c>
      <c r="G8" s="330"/>
      <c r="H8" s="330"/>
      <c r="I8" s="330"/>
      <c r="J8" s="330"/>
      <c r="K8" s="330"/>
      <c r="L8" s="330"/>
      <c r="M8" s="330"/>
      <c r="N8" s="330"/>
      <c r="O8" s="331"/>
    </row>
    <row r="9" spans="1:15" ht="15.75" x14ac:dyDescent="0.25">
      <c r="A9" s="343"/>
      <c r="B9" s="343"/>
      <c r="C9" s="343"/>
      <c r="D9" s="260">
        <v>1</v>
      </c>
      <c r="E9" s="260">
        <v>299</v>
      </c>
      <c r="F9" s="260">
        <v>8</v>
      </c>
      <c r="G9" s="232">
        <v>44046</v>
      </c>
      <c r="H9" s="260">
        <v>0</v>
      </c>
      <c r="I9" s="267">
        <v>0</v>
      </c>
      <c r="J9" s="267">
        <v>0</v>
      </c>
      <c r="K9" s="267">
        <v>0</v>
      </c>
      <c r="L9" s="267">
        <v>299</v>
      </c>
      <c r="M9" s="267">
        <v>0</v>
      </c>
      <c r="N9" s="267"/>
      <c r="O9" s="267">
        <v>291</v>
      </c>
    </row>
    <row r="10" spans="1:15" ht="15.75" x14ac:dyDescent="0.25">
      <c r="A10" s="332" t="s">
        <v>173</v>
      </c>
      <c r="B10" s="332"/>
      <c r="C10" s="332"/>
      <c r="D10" s="332"/>
      <c r="E10" s="332"/>
      <c r="F10" s="332"/>
      <c r="G10" s="332"/>
      <c r="H10" s="333" t="s">
        <v>5</v>
      </c>
      <c r="I10" s="333"/>
      <c r="J10" s="333"/>
      <c r="K10" s="333"/>
      <c r="L10" s="230">
        <v>0</v>
      </c>
      <c r="M10" s="230"/>
      <c r="N10" s="230"/>
      <c r="O10" s="210">
        <f>O9</f>
        <v>291</v>
      </c>
    </row>
    <row r="11" spans="1:15" ht="15.75" x14ac:dyDescent="0.25">
      <c r="A11" s="330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1"/>
    </row>
    <row r="12" spans="1:15" ht="15.75" x14ac:dyDescent="0.25">
      <c r="A12" s="201" t="s">
        <v>111</v>
      </c>
      <c r="B12" s="268"/>
      <c r="C12" s="201"/>
      <c r="D12" s="354" t="s">
        <v>112</v>
      </c>
      <c r="E12" s="354"/>
      <c r="F12" s="354"/>
      <c r="G12" s="259" t="s">
        <v>113</v>
      </c>
      <c r="H12" s="201" t="s">
        <v>8</v>
      </c>
      <c r="I12" s="269" t="s">
        <v>114</v>
      </c>
      <c r="J12" s="269" t="s">
        <v>78</v>
      </c>
      <c r="K12" s="269" t="s">
        <v>79</v>
      </c>
      <c r="L12" s="269" t="s">
        <v>115</v>
      </c>
      <c r="M12" s="269" t="s">
        <v>335</v>
      </c>
      <c r="N12" s="269" t="s">
        <v>336</v>
      </c>
      <c r="O12" s="269" t="s">
        <v>80</v>
      </c>
    </row>
    <row r="13" spans="1:15" ht="15.75" x14ac:dyDescent="0.25">
      <c r="A13" s="343">
        <v>44044</v>
      </c>
      <c r="B13" s="270" t="s">
        <v>139</v>
      </c>
      <c r="C13" s="265" t="s">
        <v>140</v>
      </c>
      <c r="D13" s="265" t="s">
        <v>76</v>
      </c>
      <c r="E13" s="265" t="s">
        <v>77</v>
      </c>
      <c r="F13" s="271" t="s">
        <v>141</v>
      </c>
      <c r="G13" s="330"/>
      <c r="H13" s="330"/>
      <c r="I13" s="330"/>
      <c r="J13" s="330"/>
      <c r="K13" s="330"/>
      <c r="L13" s="330"/>
      <c r="M13" s="330"/>
      <c r="N13" s="330"/>
      <c r="O13" s="331"/>
    </row>
    <row r="14" spans="1:15" ht="15.75" x14ac:dyDescent="0.25">
      <c r="A14" s="343"/>
      <c r="B14" s="228">
        <v>91</v>
      </c>
      <c r="C14" s="260">
        <v>5</v>
      </c>
      <c r="D14" s="260">
        <v>1</v>
      </c>
      <c r="E14" s="260">
        <v>1099</v>
      </c>
      <c r="F14" s="260">
        <v>22</v>
      </c>
      <c r="G14" s="261">
        <v>44046</v>
      </c>
      <c r="H14" s="260">
        <v>0</v>
      </c>
      <c r="I14" s="267">
        <v>0</v>
      </c>
      <c r="J14" s="267">
        <v>0</v>
      </c>
      <c r="K14" s="267">
        <v>0</v>
      </c>
      <c r="L14" s="267">
        <v>1144.5</v>
      </c>
      <c r="M14" s="267">
        <v>24.5</v>
      </c>
      <c r="N14" s="272">
        <f>L14-M14</f>
        <v>1120</v>
      </c>
      <c r="O14" s="230">
        <v>1118</v>
      </c>
    </row>
    <row r="15" spans="1:15" ht="15.75" x14ac:dyDescent="0.25">
      <c r="A15" s="343"/>
      <c r="B15" s="228"/>
      <c r="C15" s="202"/>
      <c r="D15" s="344" t="s">
        <v>116</v>
      </c>
      <c r="E15" s="344"/>
      <c r="F15" s="344"/>
      <c r="G15" s="264" t="s">
        <v>117</v>
      </c>
      <c r="H15" s="260"/>
      <c r="I15" s="267"/>
      <c r="J15" s="267"/>
      <c r="K15" s="267"/>
      <c r="L15" s="267"/>
      <c r="M15" s="267"/>
      <c r="N15" s="267"/>
      <c r="O15" s="267"/>
    </row>
    <row r="16" spans="1:15" ht="15.75" x14ac:dyDescent="0.25">
      <c r="A16" s="343"/>
      <c r="B16" s="343"/>
      <c r="C16" s="343"/>
      <c r="D16" s="265" t="s">
        <v>76</v>
      </c>
      <c r="E16" s="265" t="s">
        <v>77</v>
      </c>
      <c r="F16" s="271" t="s">
        <v>141</v>
      </c>
      <c r="G16" s="330"/>
      <c r="H16" s="330"/>
      <c r="I16" s="330"/>
      <c r="J16" s="330"/>
      <c r="K16" s="330"/>
      <c r="L16" s="330"/>
      <c r="M16" s="330"/>
      <c r="N16" s="330"/>
      <c r="O16" s="331"/>
    </row>
    <row r="17" spans="1:15" ht="15.75" x14ac:dyDescent="0.25">
      <c r="A17" s="343"/>
      <c r="B17" s="343"/>
      <c r="C17" s="343"/>
      <c r="D17" s="260">
        <v>1</v>
      </c>
      <c r="E17" s="260">
        <v>299</v>
      </c>
      <c r="F17" s="260">
        <v>13</v>
      </c>
      <c r="G17" s="260" t="s">
        <v>337</v>
      </c>
      <c r="H17" s="260">
        <v>0</v>
      </c>
      <c r="I17" s="267">
        <v>0</v>
      </c>
      <c r="J17" s="267">
        <v>0</v>
      </c>
      <c r="K17" s="267">
        <v>0</v>
      </c>
      <c r="L17" s="267">
        <v>299</v>
      </c>
      <c r="M17" s="267">
        <v>13</v>
      </c>
      <c r="N17" s="272">
        <f>L17-M17</f>
        <v>286</v>
      </c>
      <c r="O17" s="230">
        <v>287</v>
      </c>
    </row>
    <row r="18" spans="1:15" ht="15.75" x14ac:dyDescent="0.25">
      <c r="A18" s="330"/>
      <c r="B18" s="330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1"/>
    </row>
    <row r="19" spans="1:15" ht="15.75" x14ac:dyDescent="0.25">
      <c r="A19" s="201" t="s">
        <v>111</v>
      </c>
      <c r="B19" s="268"/>
      <c r="C19" s="201"/>
      <c r="D19" s="354" t="s">
        <v>112</v>
      </c>
      <c r="E19" s="354"/>
      <c r="F19" s="354"/>
      <c r="G19" s="273" t="s">
        <v>113</v>
      </c>
      <c r="H19" s="269" t="s">
        <v>8</v>
      </c>
      <c r="I19" s="269" t="s">
        <v>114</v>
      </c>
      <c r="J19" s="269" t="s">
        <v>78</v>
      </c>
      <c r="K19" s="269" t="s">
        <v>79</v>
      </c>
      <c r="L19" s="269" t="s">
        <v>115</v>
      </c>
      <c r="M19" s="269" t="s">
        <v>335</v>
      </c>
      <c r="N19" s="269" t="s">
        <v>336</v>
      </c>
      <c r="O19" s="269" t="s">
        <v>80</v>
      </c>
    </row>
    <row r="20" spans="1:15" ht="15.75" x14ac:dyDescent="0.25">
      <c r="A20" s="343">
        <v>44045</v>
      </c>
      <c r="B20" s="270" t="s">
        <v>139</v>
      </c>
      <c r="C20" s="265" t="s">
        <v>140</v>
      </c>
      <c r="D20" s="265" t="s">
        <v>76</v>
      </c>
      <c r="E20" s="265" t="s">
        <v>77</v>
      </c>
      <c r="F20" s="271" t="s">
        <v>141</v>
      </c>
      <c r="G20" s="331"/>
      <c r="H20" s="331"/>
      <c r="I20" s="331"/>
      <c r="J20" s="331"/>
      <c r="K20" s="331"/>
      <c r="L20" s="331"/>
      <c r="M20" s="331"/>
      <c r="N20" s="331"/>
      <c r="O20" s="331"/>
    </row>
    <row r="21" spans="1:15" ht="15.75" x14ac:dyDescent="0.25">
      <c r="A21" s="343"/>
      <c r="B21" s="355">
        <v>60</v>
      </c>
      <c r="C21" s="330">
        <v>2</v>
      </c>
      <c r="D21" s="330">
        <v>5</v>
      </c>
      <c r="E21" s="330">
        <v>739</v>
      </c>
      <c r="F21" s="330">
        <v>26</v>
      </c>
      <c r="G21" s="343">
        <v>44046</v>
      </c>
      <c r="H21" s="330">
        <v>0</v>
      </c>
      <c r="I21" s="331">
        <v>0</v>
      </c>
      <c r="J21" s="331">
        <v>0</v>
      </c>
      <c r="K21" s="331">
        <v>0</v>
      </c>
      <c r="L21" s="331">
        <v>769</v>
      </c>
      <c r="M21" s="327">
        <v>27</v>
      </c>
      <c r="N21" s="327">
        <f>L21-M21</f>
        <v>742</v>
      </c>
      <c r="O21" s="267">
        <v>722</v>
      </c>
    </row>
    <row r="22" spans="1:15" ht="15.75" x14ac:dyDescent="0.25">
      <c r="A22" s="343"/>
      <c r="B22" s="355"/>
      <c r="C22" s="330"/>
      <c r="D22" s="330"/>
      <c r="E22" s="330"/>
      <c r="F22" s="330"/>
      <c r="G22" s="343"/>
      <c r="H22" s="330"/>
      <c r="I22" s="331"/>
      <c r="J22" s="331"/>
      <c r="K22" s="331"/>
      <c r="L22" s="331"/>
      <c r="M22" s="328"/>
      <c r="N22" s="328"/>
      <c r="O22" s="267">
        <v>20</v>
      </c>
    </row>
    <row r="23" spans="1:15" ht="15.75" x14ac:dyDescent="0.25">
      <c r="A23" s="343"/>
      <c r="B23" s="355"/>
      <c r="C23" s="330"/>
      <c r="D23" s="330"/>
      <c r="E23" s="330"/>
      <c r="F23" s="330"/>
      <c r="G23" s="343"/>
      <c r="H23" s="330"/>
      <c r="I23" s="331"/>
      <c r="J23" s="331"/>
      <c r="K23" s="331"/>
      <c r="L23" s="331"/>
      <c r="M23" s="329"/>
      <c r="N23" s="329"/>
      <c r="O23" s="230">
        <f>O21+O22</f>
        <v>742</v>
      </c>
    </row>
    <row r="24" spans="1:15" ht="15.75" x14ac:dyDescent="0.25">
      <c r="A24" s="343"/>
      <c r="B24" s="228"/>
      <c r="C24" s="202"/>
      <c r="D24" s="344" t="s">
        <v>116</v>
      </c>
      <c r="E24" s="344"/>
      <c r="F24" s="344"/>
      <c r="G24" s="264" t="s">
        <v>117</v>
      </c>
      <c r="H24" s="260"/>
      <c r="I24" s="267"/>
      <c r="J24" s="267"/>
      <c r="K24" s="267"/>
      <c r="L24" s="267"/>
      <c r="M24" s="267"/>
      <c r="N24" s="267"/>
      <c r="O24" s="267"/>
    </row>
    <row r="25" spans="1:15" ht="15.75" x14ac:dyDescent="0.25">
      <c r="A25" s="343"/>
      <c r="B25" s="343"/>
      <c r="C25" s="343"/>
      <c r="D25" s="265" t="s">
        <v>76</v>
      </c>
      <c r="E25" s="265" t="s">
        <v>77</v>
      </c>
      <c r="F25" s="271" t="s">
        <v>141</v>
      </c>
      <c r="G25" s="330"/>
      <c r="H25" s="330"/>
      <c r="I25" s="330"/>
      <c r="J25" s="330"/>
      <c r="K25" s="330"/>
      <c r="L25" s="330"/>
      <c r="M25" s="330"/>
      <c r="N25" s="330"/>
      <c r="O25" s="331"/>
    </row>
    <row r="26" spans="1:15" ht="15.75" x14ac:dyDescent="0.25">
      <c r="A26" s="343"/>
      <c r="B26" s="343"/>
      <c r="C26" s="343"/>
      <c r="D26" s="260">
        <v>2</v>
      </c>
      <c r="E26" s="260">
        <v>198</v>
      </c>
      <c r="F26" s="260">
        <v>6</v>
      </c>
      <c r="G26" s="261">
        <v>44046</v>
      </c>
      <c r="H26" s="260">
        <v>0</v>
      </c>
      <c r="I26" s="267">
        <v>0</v>
      </c>
      <c r="J26" s="267">
        <v>0</v>
      </c>
      <c r="K26" s="267">
        <v>0</v>
      </c>
      <c r="L26" s="267">
        <v>198</v>
      </c>
      <c r="M26" s="267">
        <v>6</v>
      </c>
      <c r="N26" s="272">
        <f>L26-M26</f>
        <v>192</v>
      </c>
      <c r="O26" s="230">
        <v>192</v>
      </c>
    </row>
    <row r="27" spans="1:15" ht="15.75" x14ac:dyDescent="0.25">
      <c r="A27" s="332" t="s">
        <v>338</v>
      </c>
      <c r="B27" s="332"/>
      <c r="C27" s="332"/>
      <c r="D27" s="332"/>
      <c r="E27" s="332"/>
      <c r="F27" s="332"/>
      <c r="G27" s="332"/>
      <c r="H27" s="333" t="s">
        <v>5</v>
      </c>
      <c r="I27" s="333"/>
      <c r="J27" s="333"/>
      <c r="K27" s="333"/>
      <c r="L27" s="230">
        <f>L14+L17+L21+L26</f>
        <v>2410.5</v>
      </c>
      <c r="M27" s="230">
        <f>M14+M17+M21+M26</f>
        <v>70.5</v>
      </c>
      <c r="N27" s="230">
        <f>L27-M27</f>
        <v>2340</v>
      </c>
      <c r="O27" s="210">
        <f>O14+O17+O23+O26</f>
        <v>2339</v>
      </c>
    </row>
    <row r="28" spans="1:15" ht="15.75" x14ac:dyDescent="0.25">
      <c r="A28" s="330"/>
      <c r="B28" s="330"/>
      <c r="C28" s="330"/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1"/>
    </row>
    <row r="29" spans="1:15" ht="15.75" x14ac:dyDescent="0.25">
      <c r="A29" s="201" t="s">
        <v>111</v>
      </c>
      <c r="B29" s="268"/>
      <c r="C29" s="201"/>
      <c r="D29" s="354" t="s">
        <v>112</v>
      </c>
      <c r="E29" s="354"/>
      <c r="F29" s="354"/>
      <c r="G29" s="259" t="s">
        <v>113</v>
      </c>
      <c r="H29" s="201" t="s">
        <v>8</v>
      </c>
      <c r="I29" s="269" t="s">
        <v>114</v>
      </c>
      <c r="J29" s="269" t="s">
        <v>78</v>
      </c>
      <c r="K29" s="269" t="s">
        <v>79</v>
      </c>
      <c r="L29" s="269" t="s">
        <v>115</v>
      </c>
      <c r="M29" s="269" t="s">
        <v>335</v>
      </c>
      <c r="N29" s="269" t="s">
        <v>336</v>
      </c>
      <c r="O29" s="269" t="s">
        <v>80</v>
      </c>
    </row>
    <row r="30" spans="1:15" ht="15.75" x14ac:dyDescent="0.25">
      <c r="A30" s="343">
        <v>44046</v>
      </c>
      <c r="B30" s="270" t="s">
        <v>139</v>
      </c>
      <c r="C30" s="265" t="s">
        <v>140</v>
      </c>
      <c r="D30" s="265" t="s">
        <v>76</v>
      </c>
      <c r="E30" s="265" t="s">
        <v>77</v>
      </c>
      <c r="F30" s="271" t="s">
        <v>141</v>
      </c>
      <c r="G30" s="330"/>
      <c r="H30" s="330"/>
      <c r="I30" s="330"/>
      <c r="J30" s="330"/>
      <c r="K30" s="330"/>
      <c r="L30" s="330"/>
      <c r="M30" s="330"/>
      <c r="N30" s="330"/>
      <c r="O30" s="331"/>
    </row>
    <row r="31" spans="1:15" ht="15.75" x14ac:dyDescent="0.25">
      <c r="A31" s="343"/>
      <c r="B31" s="355">
        <v>100</v>
      </c>
      <c r="C31" s="330">
        <v>9</v>
      </c>
      <c r="D31" s="330">
        <v>27</v>
      </c>
      <c r="E31" s="330">
        <v>1373</v>
      </c>
      <c r="F31" s="330">
        <v>29</v>
      </c>
      <c r="G31" s="343">
        <v>44046</v>
      </c>
      <c r="H31" s="330">
        <v>0</v>
      </c>
      <c r="I31" s="331">
        <v>0</v>
      </c>
      <c r="J31" s="331">
        <v>0</v>
      </c>
      <c r="K31" s="331">
        <v>0</v>
      </c>
      <c r="L31" s="331">
        <v>1423</v>
      </c>
      <c r="M31" s="327">
        <v>33.5</v>
      </c>
      <c r="N31" s="327">
        <f>L31-M31</f>
        <v>1389.5</v>
      </c>
      <c r="O31" s="267">
        <v>1369</v>
      </c>
    </row>
    <row r="32" spans="1:15" ht="15.75" x14ac:dyDescent="0.25">
      <c r="A32" s="343"/>
      <c r="B32" s="355"/>
      <c r="C32" s="330"/>
      <c r="D32" s="330"/>
      <c r="E32" s="330"/>
      <c r="F32" s="330"/>
      <c r="G32" s="343"/>
      <c r="H32" s="330"/>
      <c r="I32" s="331"/>
      <c r="J32" s="331"/>
      <c r="K32" s="331"/>
      <c r="L32" s="331"/>
      <c r="M32" s="328"/>
      <c r="N32" s="328"/>
      <c r="O32" s="267">
        <v>20</v>
      </c>
    </row>
    <row r="33" spans="1:15" ht="15.75" x14ac:dyDescent="0.25">
      <c r="A33" s="343"/>
      <c r="B33" s="355"/>
      <c r="C33" s="330"/>
      <c r="D33" s="330"/>
      <c r="E33" s="330"/>
      <c r="F33" s="330"/>
      <c r="G33" s="343"/>
      <c r="H33" s="330"/>
      <c r="I33" s="331"/>
      <c r="J33" s="331"/>
      <c r="K33" s="331"/>
      <c r="L33" s="331"/>
      <c r="M33" s="329"/>
      <c r="N33" s="329"/>
      <c r="O33" s="230">
        <f>O31+O32</f>
        <v>1389</v>
      </c>
    </row>
    <row r="34" spans="1:15" ht="15.75" x14ac:dyDescent="0.25">
      <c r="A34" s="343"/>
      <c r="B34" s="228"/>
      <c r="C34" s="202"/>
      <c r="D34" s="344" t="s">
        <v>116</v>
      </c>
      <c r="E34" s="344"/>
      <c r="F34" s="344"/>
      <c r="G34" s="264" t="s">
        <v>117</v>
      </c>
      <c r="H34" s="260"/>
      <c r="I34" s="267"/>
      <c r="J34" s="267"/>
      <c r="K34" s="267"/>
      <c r="L34" s="267"/>
      <c r="M34" s="267"/>
      <c r="N34" s="267"/>
      <c r="O34" s="267"/>
    </row>
    <row r="35" spans="1:15" ht="15.75" x14ac:dyDescent="0.25">
      <c r="A35" s="343"/>
      <c r="B35" s="343"/>
      <c r="C35" s="343"/>
      <c r="D35" s="265" t="s">
        <v>76</v>
      </c>
      <c r="E35" s="265" t="s">
        <v>77</v>
      </c>
      <c r="F35" s="271" t="s">
        <v>141</v>
      </c>
      <c r="G35" s="330"/>
      <c r="H35" s="330"/>
      <c r="I35" s="330"/>
      <c r="J35" s="330"/>
      <c r="K35" s="330"/>
      <c r="L35" s="330"/>
      <c r="M35" s="330"/>
      <c r="N35" s="330"/>
      <c r="O35" s="331"/>
    </row>
    <row r="36" spans="1:15" ht="15.75" x14ac:dyDescent="0.25">
      <c r="A36" s="343"/>
      <c r="B36" s="343"/>
      <c r="C36" s="343"/>
      <c r="D36" s="260">
        <v>9</v>
      </c>
      <c r="E36" s="260">
        <v>291</v>
      </c>
      <c r="F36" s="260">
        <v>11</v>
      </c>
      <c r="G36" s="261">
        <v>44047</v>
      </c>
      <c r="H36" s="260">
        <v>0</v>
      </c>
      <c r="I36" s="267">
        <v>0</v>
      </c>
      <c r="J36" s="267">
        <v>0</v>
      </c>
      <c r="K36" s="267">
        <v>0</v>
      </c>
      <c r="L36" s="267">
        <v>291</v>
      </c>
      <c r="M36" s="267">
        <v>11</v>
      </c>
      <c r="N36" s="272">
        <f>L36-M36</f>
        <v>280</v>
      </c>
      <c r="O36" s="230">
        <v>279</v>
      </c>
    </row>
    <row r="37" spans="1:15" ht="15.75" x14ac:dyDescent="0.25">
      <c r="A37" s="330"/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1"/>
    </row>
    <row r="38" spans="1:15" ht="15.75" x14ac:dyDescent="0.25">
      <c r="A38" s="201" t="s">
        <v>111</v>
      </c>
      <c r="B38" s="268"/>
      <c r="C38" s="201"/>
      <c r="D38" s="354" t="s">
        <v>112</v>
      </c>
      <c r="E38" s="354"/>
      <c r="F38" s="354"/>
      <c r="G38" s="259" t="s">
        <v>113</v>
      </c>
      <c r="H38" s="201" t="s">
        <v>8</v>
      </c>
      <c r="I38" s="269" t="s">
        <v>114</v>
      </c>
      <c r="J38" s="269" t="s">
        <v>78</v>
      </c>
      <c r="K38" s="269" t="s">
        <v>79</v>
      </c>
      <c r="L38" s="269" t="s">
        <v>115</v>
      </c>
      <c r="M38" s="269" t="s">
        <v>335</v>
      </c>
      <c r="N38" s="269" t="s">
        <v>336</v>
      </c>
      <c r="O38" s="269" t="s">
        <v>80</v>
      </c>
    </row>
    <row r="39" spans="1:15" ht="15.75" x14ac:dyDescent="0.25">
      <c r="A39" s="343">
        <v>44047</v>
      </c>
      <c r="B39" s="270" t="s">
        <v>139</v>
      </c>
      <c r="C39" s="265" t="s">
        <v>140</v>
      </c>
      <c r="D39" s="265" t="s">
        <v>76</v>
      </c>
      <c r="E39" s="265" t="s">
        <v>77</v>
      </c>
      <c r="F39" s="271" t="s">
        <v>141</v>
      </c>
      <c r="G39" s="330"/>
      <c r="H39" s="330"/>
      <c r="I39" s="330"/>
      <c r="J39" s="330"/>
      <c r="K39" s="330"/>
      <c r="L39" s="330"/>
      <c r="M39" s="330"/>
      <c r="N39" s="330"/>
      <c r="O39" s="331"/>
    </row>
    <row r="40" spans="1:15" ht="15.75" x14ac:dyDescent="0.25">
      <c r="A40" s="343"/>
      <c r="B40" s="228">
        <v>100</v>
      </c>
      <c r="C40" s="260">
        <v>1</v>
      </c>
      <c r="D40" s="260">
        <v>9</v>
      </c>
      <c r="E40" s="260">
        <v>1391</v>
      </c>
      <c r="F40" s="260">
        <v>30</v>
      </c>
      <c r="G40" s="261">
        <v>44047</v>
      </c>
      <c r="H40" s="260">
        <v>0</v>
      </c>
      <c r="I40" s="267">
        <v>0</v>
      </c>
      <c r="J40" s="267">
        <v>0</v>
      </c>
      <c r="K40" s="267">
        <v>0</v>
      </c>
      <c r="L40" s="267">
        <v>1441</v>
      </c>
      <c r="M40" s="267">
        <v>30.5</v>
      </c>
      <c r="N40" s="272">
        <f>L40-M40</f>
        <v>1410.5</v>
      </c>
      <c r="O40" s="230">
        <v>1411</v>
      </c>
    </row>
    <row r="41" spans="1:15" ht="15.75" x14ac:dyDescent="0.25">
      <c r="A41" s="343"/>
      <c r="B41" s="228"/>
      <c r="C41" s="202"/>
      <c r="D41" s="344" t="s">
        <v>116</v>
      </c>
      <c r="E41" s="344"/>
      <c r="F41" s="344"/>
      <c r="G41" s="264" t="s">
        <v>117</v>
      </c>
      <c r="H41" s="260"/>
      <c r="I41" s="267"/>
      <c r="J41" s="267"/>
      <c r="K41" s="267"/>
      <c r="L41" s="267"/>
      <c r="M41" s="267"/>
      <c r="N41" s="267"/>
      <c r="O41" s="267"/>
    </row>
    <row r="42" spans="1:15" ht="15.75" x14ac:dyDescent="0.25">
      <c r="A42" s="343"/>
      <c r="B42" s="343"/>
      <c r="C42" s="343"/>
      <c r="D42" s="265" t="s">
        <v>76</v>
      </c>
      <c r="E42" s="265" t="s">
        <v>77</v>
      </c>
      <c r="F42" s="271" t="s">
        <v>141</v>
      </c>
      <c r="G42" s="330"/>
      <c r="H42" s="330"/>
      <c r="I42" s="330"/>
      <c r="J42" s="330"/>
      <c r="K42" s="330"/>
      <c r="L42" s="330"/>
      <c r="M42" s="330"/>
      <c r="N42" s="330"/>
      <c r="O42" s="331"/>
    </row>
    <row r="43" spans="1:15" ht="15.75" x14ac:dyDescent="0.25">
      <c r="A43" s="343"/>
      <c r="B43" s="343"/>
      <c r="C43" s="343"/>
      <c r="D43" s="330">
        <v>6</v>
      </c>
      <c r="E43" s="330">
        <v>294</v>
      </c>
      <c r="F43" s="330">
        <v>12</v>
      </c>
      <c r="G43" s="343">
        <v>44048</v>
      </c>
      <c r="H43" s="330">
        <v>0</v>
      </c>
      <c r="I43" s="331">
        <v>0</v>
      </c>
      <c r="J43" s="331">
        <v>0</v>
      </c>
      <c r="K43" s="331">
        <v>0</v>
      </c>
      <c r="L43" s="331">
        <v>294</v>
      </c>
      <c r="M43" s="327">
        <v>12</v>
      </c>
      <c r="N43" s="327">
        <f>L43-M43</f>
        <v>282</v>
      </c>
      <c r="O43" s="267">
        <v>260</v>
      </c>
    </row>
    <row r="44" spans="1:15" ht="15.75" x14ac:dyDescent="0.25">
      <c r="A44" s="343"/>
      <c r="B44" s="343"/>
      <c r="C44" s="343"/>
      <c r="D44" s="330"/>
      <c r="E44" s="330"/>
      <c r="F44" s="330"/>
      <c r="G44" s="343"/>
      <c r="H44" s="330"/>
      <c r="I44" s="331"/>
      <c r="J44" s="331"/>
      <c r="K44" s="331"/>
      <c r="L44" s="331"/>
      <c r="M44" s="328"/>
      <c r="N44" s="328"/>
      <c r="O44" s="267">
        <v>22</v>
      </c>
    </row>
    <row r="45" spans="1:15" ht="15.75" x14ac:dyDescent="0.25">
      <c r="A45" s="343"/>
      <c r="B45" s="343"/>
      <c r="C45" s="343"/>
      <c r="D45" s="330"/>
      <c r="E45" s="330"/>
      <c r="F45" s="330"/>
      <c r="G45" s="343"/>
      <c r="H45" s="330"/>
      <c r="I45" s="331"/>
      <c r="J45" s="331"/>
      <c r="K45" s="331"/>
      <c r="L45" s="331"/>
      <c r="M45" s="329"/>
      <c r="N45" s="329"/>
      <c r="O45" s="230">
        <f>O43+O44</f>
        <v>282</v>
      </c>
    </row>
    <row r="46" spans="1:15" ht="15.75" x14ac:dyDescent="0.25">
      <c r="A46" s="330"/>
      <c r="B46" s="330"/>
      <c r="C46" s="330"/>
      <c r="D46" s="330"/>
      <c r="E46" s="330"/>
      <c r="F46" s="330"/>
      <c r="G46" s="330"/>
      <c r="H46" s="330"/>
      <c r="I46" s="330"/>
      <c r="J46" s="330"/>
      <c r="K46" s="330"/>
      <c r="L46" s="330"/>
      <c r="M46" s="330"/>
      <c r="N46" s="330"/>
      <c r="O46" s="331"/>
    </row>
    <row r="47" spans="1:15" ht="15.75" x14ac:dyDescent="0.25">
      <c r="A47" s="201" t="s">
        <v>111</v>
      </c>
      <c r="B47" s="268"/>
      <c r="C47" s="201"/>
      <c r="D47" s="354" t="s">
        <v>112</v>
      </c>
      <c r="E47" s="354"/>
      <c r="F47" s="354"/>
      <c r="G47" s="259" t="s">
        <v>113</v>
      </c>
      <c r="H47" s="201" t="s">
        <v>8</v>
      </c>
      <c r="I47" s="269" t="s">
        <v>114</v>
      </c>
      <c r="J47" s="269" t="s">
        <v>78</v>
      </c>
      <c r="K47" s="269" t="s">
        <v>79</v>
      </c>
      <c r="L47" s="269" t="s">
        <v>115</v>
      </c>
      <c r="M47" s="269" t="s">
        <v>335</v>
      </c>
      <c r="N47" s="269" t="s">
        <v>336</v>
      </c>
      <c r="O47" s="269" t="s">
        <v>80</v>
      </c>
    </row>
    <row r="48" spans="1:15" ht="15.75" x14ac:dyDescent="0.25">
      <c r="A48" s="343">
        <v>44048</v>
      </c>
      <c r="B48" s="270" t="s">
        <v>139</v>
      </c>
      <c r="C48" s="265" t="s">
        <v>140</v>
      </c>
      <c r="D48" s="265" t="s">
        <v>76</v>
      </c>
      <c r="E48" s="265" t="s">
        <v>77</v>
      </c>
      <c r="F48" s="271" t="s">
        <v>141</v>
      </c>
      <c r="G48" s="330"/>
      <c r="H48" s="330"/>
      <c r="I48" s="330"/>
      <c r="J48" s="330"/>
      <c r="K48" s="330"/>
      <c r="L48" s="330"/>
      <c r="M48" s="330"/>
      <c r="N48" s="330"/>
      <c r="O48" s="331"/>
    </row>
    <row r="49" spans="1:15" ht="15.75" x14ac:dyDescent="0.25">
      <c r="A49" s="343"/>
      <c r="B49" s="228">
        <v>100</v>
      </c>
      <c r="C49" s="260">
        <v>3</v>
      </c>
      <c r="D49" s="260">
        <v>13</v>
      </c>
      <c r="E49" s="260">
        <v>1387</v>
      </c>
      <c r="F49" s="260">
        <v>22</v>
      </c>
      <c r="G49" s="261">
        <v>44048</v>
      </c>
      <c r="H49" s="260">
        <v>0</v>
      </c>
      <c r="I49" s="267">
        <v>0</v>
      </c>
      <c r="J49" s="267">
        <v>0</v>
      </c>
      <c r="K49" s="267">
        <v>0</v>
      </c>
      <c r="L49" s="267">
        <v>1437</v>
      </c>
      <c r="M49" s="267">
        <v>23.5</v>
      </c>
      <c r="N49" s="272">
        <f>L49-M49</f>
        <v>1413.5</v>
      </c>
      <c r="O49" s="230">
        <v>1414</v>
      </c>
    </row>
    <row r="50" spans="1:15" ht="15.75" x14ac:dyDescent="0.25">
      <c r="A50" s="343"/>
      <c r="B50" s="228"/>
      <c r="C50" s="202"/>
      <c r="D50" s="344" t="s">
        <v>116</v>
      </c>
      <c r="E50" s="344"/>
      <c r="F50" s="344"/>
      <c r="G50" s="264" t="s">
        <v>117</v>
      </c>
      <c r="H50" s="260"/>
      <c r="I50" s="267"/>
      <c r="J50" s="267"/>
      <c r="K50" s="267"/>
      <c r="L50" s="267"/>
      <c r="M50" s="267"/>
      <c r="N50" s="267"/>
      <c r="O50" s="267"/>
    </row>
    <row r="51" spans="1:15" ht="15.75" x14ac:dyDescent="0.25">
      <c r="A51" s="343"/>
      <c r="B51" s="343"/>
      <c r="C51" s="343"/>
      <c r="D51" s="265" t="s">
        <v>76</v>
      </c>
      <c r="E51" s="265" t="s">
        <v>77</v>
      </c>
      <c r="F51" s="271" t="s">
        <v>141</v>
      </c>
      <c r="G51" s="330"/>
      <c r="H51" s="330"/>
      <c r="I51" s="330"/>
      <c r="J51" s="330"/>
      <c r="K51" s="330"/>
      <c r="L51" s="330"/>
      <c r="M51" s="330"/>
      <c r="N51" s="330"/>
      <c r="O51" s="331"/>
    </row>
    <row r="52" spans="1:15" ht="15.75" x14ac:dyDescent="0.25">
      <c r="A52" s="343"/>
      <c r="B52" s="343"/>
      <c r="C52" s="343"/>
      <c r="D52" s="330">
        <v>6</v>
      </c>
      <c r="E52" s="330">
        <v>294</v>
      </c>
      <c r="F52" s="330">
        <v>10</v>
      </c>
      <c r="G52" s="343">
        <v>44049</v>
      </c>
      <c r="H52" s="330">
        <v>0</v>
      </c>
      <c r="I52" s="331">
        <v>0</v>
      </c>
      <c r="J52" s="331">
        <v>0</v>
      </c>
      <c r="K52" s="331">
        <v>0</v>
      </c>
      <c r="L52" s="331">
        <v>294</v>
      </c>
      <c r="M52" s="327">
        <v>10</v>
      </c>
      <c r="N52" s="327">
        <f>L52-M52</f>
        <v>284</v>
      </c>
      <c r="O52" s="267">
        <v>264</v>
      </c>
    </row>
    <row r="53" spans="1:15" ht="15.75" x14ac:dyDescent="0.25">
      <c r="A53" s="343"/>
      <c r="B53" s="343"/>
      <c r="C53" s="343"/>
      <c r="D53" s="330"/>
      <c r="E53" s="330"/>
      <c r="F53" s="330"/>
      <c r="G53" s="343"/>
      <c r="H53" s="330"/>
      <c r="I53" s="331"/>
      <c r="J53" s="331"/>
      <c r="K53" s="331"/>
      <c r="L53" s="331"/>
      <c r="M53" s="328"/>
      <c r="N53" s="328"/>
      <c r="O53" s="267">
        <v>20</v>
      </c>
    </row>
    <row r="54" spans="1:15" ht="15.75" x14ac:dyDescent="0.25">
      <c r="A54" s="343"/>
      <c r="B54" s="343"/>
      <c r="C54" s="343"/>
      <c r="D54" s="330"/>
      <c r="E54" s="330"/>
      <c r="F54" s="330"/>
      <c r="G54" s="343"/>
      <c r="H54" s="330"/>
      <c r="I54" s="331"/>
      <c r="J54" s="331"/>
      <c r="K54" s="331"/>
      <c r="L54" s="331"/>
      <c r="M54" s="329"/>
      <c r="N54" s="329"/>
      <c r="O54" s="230">
        <f>O52+O53</f>
        <v>284</v>
      </c>
    </row>
    <row r="55" spans="1:15" ht="15.75" x14ac:dyDescent="0.25">
      <c r="A55" s="330"/>
      <c r="B55" s="330"/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  <c r="N55" s="330"/>
      <c r="O55" s="331"/>
    </row>
    <row r="56" spans="1:15" ht="15.75" x14ac:dyDescent="0.25">
      <c r="A56" s="201" t="s">
        <v>111</v>
      </c>
      <c r="B56" s="268"/>
      <c r="C56" s="201"/>
      <c r="D56" s="354" t="s">
        <v>112</v>
      </c>
      <c r="E56" s="354"/>
      <c r="F56" s="354"/>
      <c r="G56" s="259" t="s">
        <v>113</v>
      </c>
      <c r="H56" s="201" t="s">
        <v>8</v>
      </c>
      <c r="I56" s="269" t="s">
        <v>114</v>
      </c>
      <c r="J56" s="269" t="s">
        <v>78</v>
      </c>
      <c r="K56" s="269" t="s">
        <v>79</v>
      </c>
      <c r="L56" s="269" t="s">
        <v>115</v>
      </c>
      <c r="M56" s="269" t="s">
        <v>335</v>
      </c>
      <c r="N56" s="269" t="s">
        <v>336</v>
      </c>
      <c r="O56" s="269" t="s">
        <v>80</v>
      </c>
    </row>
    <row r="57" spans="1:15" ht="15.75" x14ac:dyDescent="0.25">
      <c r="A57" s="343">
        <v>44049</v>
      </c>
      <c r="B57" s="270" t="s">
        <v>139</v>
      </c>
      <c r="C57" s="265" t="s">
        <v>140</v>
      </c>
      <c r="D57" s="265" t="s">
        <v>76</v>
      </c>
      <c r="E57" s="265" t="s">
        <v>77</v>
      </c>
      <c r="F57" s="271" t="s">
        <v>141</v>
      </c>
      <c r="G57" s="330"/>
      <c r="H57" s="330"/>
      <c r="I57" s="330"/>
      <c r="J57" s="330"/>
      <c r="K57" s="330"/>
      <c r="L57" s="330"/>
      <c r="M57" s="330"/>
      <c r="N57" s="330"/>
      <c r="O57" s="331"/>
    </row>
    <row r="58" spans="1:15" ht="15.75" x14ac:dyDescent="0.25">
      <c r="A58" s="343"/>
      <c r="B58" s="355">
        <v>100</v>
      </c>
      <c r="C58" s="330">
        <v>1</v>
      </c>
      <c r="D58" s="330">
        <v>5</v>
      </c>
      <c r="E58" s="330">
        <v>1395</v>
      </c>
      <c r="F58" s="330">
        <v>25</v>
      </c>
      <c r="G58" s="343">
        <v>44049</v>
      </c>
      <c r="H58" s="330">
        <v>0</v>
      </c>
      <c r="I58" s="331">
        <v>0</v>
      </c>
      <c r="J58" s="331">
        <v>0</v>
      </c>
      <c r="K58" s="331">
        <v>0</v>
      </c>
      <c r="L58" s="331">
        <v>1445</v>
      </c>
      <c r="M58" s="327">
        <v>25.5</v>
      </c>
      <c r="N58" s="327">
        <f>L58-M58</f>
        <v>1419.5</v>
      </c>
      <c r="O58" s="267">
        <v>1330</v>
      </c>
    </row>
    <row r="59" spans="1:15" ht="15.75" x14ac:dyDescent="0.25">
      <c r="A59" s="343"/>
      <c r="B59" s="355"/>
      <c r="C59" s="330"/>
      <c r="D59" s="330"/>
      <c r="E59" s="330"/>
      <c r="F59" s="330"/>
      <c r="G59" s="343"/>
      <c r="H59" s="330"/>
      <c r="I59" s="331"/>
      <c r="J59" s="331"/>
      <c r="K59" s="331"/>
      <c r="L59" s="331"/>
      <c r="M59" s="328"/>
      <c r="N59" s="328"/>
      <c r="O59" s="267">
        <v>40</v>
      </c>
    </row>
    <row r="60" spans="1:15" ht="15.75" x14ac:dyDescent="0.25">
      <c r="A60" s="343"/>
      <c r="B60" s="355"/>
      <c r="C60" s="330"/>
      <c r="D60" s="330"/>
      <c r="E60" s="330"/>
      <c r="F60" s="330"/>
      <c r="G60" s="343"/>
      <c r="H60" s="330"/>
      <c r="I60" s="331"/>
      <c r="J60" s="331"/>
      <c r="K60" s="331"/>
      <c r="L60" s="331"/>
      <c r="M60" s="328"/>
      <c r="N60" s="328"/>
      <c r="O60" s="267">
        <v>50</v>
      </c>
    </row>
    <row r="61" spans="1:15" ht="15.75" x14ac:dyDescent="0.25">
      <c r="A61" s="343"/>
      <c r="B61" s="355"/>
      <c r="C61" s="330"/>
      <c r="D61" s="330"/>
      <c r="E61" s="330"/>
      <c r="F61" s="330"/>
      <c r="G61" s="343"/>
      <c r="H61" s="330"/>
      <c r="I61" s="331"/>
      <c r="J61" s="331"/>
      <c r="K61" s="331"/>
      <c r="L61" s="331"/>
      <c r="M61" s="329"/>
      <c r="N61" s="329"/>
      <c r="O61" s="230">
        <f>O58+O59+O60</f>
        <v>1420</v>
      </c>
    </row>
    <row r="62" spans="1:15" ht="15.75" x14ac:dyDescent="0.25">
      <c r="A62" s="343"/>
      <c r="B62" s="228"/>
      <c r="C62" s="202"/>
      <c r="D62" s="344" t="s">
        <v>116</v>
      </c>
      <c r="E62" s="344"/>
      <c r="F62" s="344"/>
      <c r="G62" s="264" t="s">
        <v>117</v>
      </c>
      <c r="H62" s="260"/>
      <c r="I62" s="267"/>
      <c r="J62" s="267"/>
      <c r="K62" s="267"/>
      <c r="L62" s="267"/>
      <c r="M62" s="267"/>
      <c r="N62" s="267"/>
      <c r="O62" s="267"/>
    </row>
    <row r="63" spans="1:15" ht="15.75" x14ac:dyDescent="0.25">
      <c r="A63" s="343"/>
      <c r="B63" s="343"/>
      <c r="C63" s="343"/>
      <c r="D63" s="265" t="s">
        <v>76</v>
      </c>
      <c r="E63" s="265" t="s">
        <v>77</v>
      </c>
      <c r="F63" s="271" t="s">
        <v>141</v>
      </c>
      <c r="G63" s="330"/>
      <c r="H63" s="330"/>
      <c r="I63" s="330"/>
      <c r="J63" s="330"/>
      <c r="K63" s="330"/>
      <c r="L63" s="330"/>
      <c r="M63" s="330"/>
      <c r="N63" s="330"/>
      <c r="O63" s="331"/>
    </row>
    <row r="64" spans="1:15" ht="15.75" x14ac:dyDescent="0.25">
      <c r="A64" s="343"/>
      <c r="B64" s="343"/>
      <c r="C64" s="343"/>
      <c r="D64" s="260">
        <v>0</v>
      </c>
      <c r="E64" s="260">
        <v>300</v>
      </c>
      <c r="F64" s="260">
        <v>12</v>
      </c>
      <c r="G64" s="261">
        <v>44050</v>
      </c>
      <c r="H64" s="260">
        <v>0</v>
      </c>
      <c r="I64" s="267">
        <v>0</v>
      </c>
      <c r="J64" s="267">
        <v>0</v>
      </c>
      <c r="K64" s="267">
        <v>0</v>
      </c>
      <c r="L64" s="267">
        <v>300</v>
      </c>
      <c r="M64" s="267">
        <v>12</v>
      </c>
      <c r="N64" s="272">
        <f>L64-M64</f>
        <v>288</v>
      </c>
      <c r="O64" s="230">
        <v>288</v>
      </c>
    </row>
    <row r="65" spans="1:15" ht="15.75" x14ac:dyDescent="0.25">
      <c r="A65" s="330"/>
      <c r="B65" s="330"/>
      <c r="C65" s="330"/>
      <c r="D65" s="330"/>
      <c r="E65" s="330"/>
      <c r="F65" s="330"/>
      <c r="G65" s="330"/>
      <c r="H65" s="330"/>
      <c r="I65" s="330"/>
      <c r="J65" s="330"/>
      <c r="K65" s="330"/>
      <c r="L65" s="330"/>
      <c r="M65" s="330"/>
      <c r="N65" s="330"/>
      <c r="O65" s="331"/>
    </row>
    <row r="66" spans="1:15" ht="15.75" x14ac:dyDescent="0.25">
      <c r="A66" s="201" t="s">
        <v>111</v>
      </c>
      <c r="B66" s="268"/>
      <c r="C66" s="201"/>
      <c r="D66" s="354" t="s">
        <v>112</v>
      </c>
      <c r="E66" s="354"/>
      <c r="F66" s="354"/>
      <c r="G66" s="259" t="s">
        <v>113</v>
      </c>
      <c r="H66" s="201" t="s">
        <v>8</v>
      </c>
      <c r="I66" s="269" t="s">
        <v>114</v>
      </c>
      <c r="J66" s="269" t="s">
        <v>78</v>
      </c>
      <c r="K66" s="269" t="s">
        <v>79</v>
      </c>
      <c r="L66" s="267" t="s">
        <v>115</v>
      </c>
      <c r="M66" s="269" t="s">
        <v>335</v>
      </c>
      <c r="N66" s="269" t="s">
        <v>336</v>
      </c>
      <c r="O66" s="269" t="s">
        <v>80</v>
      </c>
    </row>
    <row r="67" spans="1:15" ht="15.75" x14ac:dyDescent="0.25">
      <c r="A67" s="343">
        <v>44050</v>
      </c>
      <c r="B67" s="270" t="s">
        <v>139</v>
      </c>
      <c r="C67" s="265" t="s">
        <v>140</v>
      </c>
      <c r="D67" s="265" t="s">
        <v>76</v>
      </c>
      <c r="E67" s="265" t="s">
        <v>77</v>
      </c>
      <c r="F67" s="271" t="s">
        <v>141</v>
      </c>
      <c r="G67" s="330"/>
      <c r="H67" s="330"/>
      <c r="I67" s="330"/>
      <c r="J67" s="330"/>
      <c r="K67" s="330"/>
      <c r="L67" s="330"/>
      <c r="M67" s="330"/>
      <c r="N67" s="330"/>
      <c r="O67" s="331"/>
    </row>
    <row r="68" spans="1:15" ht="15.75" x14ac:dyDescent="0.25">
      <c r="A68" s="343"/>
      <c r="B68" s="228">
        <v>100</v>
      </c>
      <c r="C68" s="260">
        <v>3</v>
      </c>
      <c r="D68" s="260">
        <v>12</v>
      </c>
      <c r="E68" s="260">
        <v>1388</v>
      </c>
      <c r="F68" s="260">
        <v>20</v>
      </c>
      <c r="G68" s="261">
        <v>44050</v>
      </c>
      <c r="H68" s="260">
        <v>0</v>
      </c>
      <c r="I68" s="267">
        <v>0</v>
      </c>
      <c r="J68" s="267">
        <v>0</v>
      </c>
      <c r="K68" s="267">
        <v>0</v>
      </c>
      <c r="L68" s="267">
        <v>1438</v>
      </c>
      <c r="M68" s="267">
        <v>21.5</v>
      </c>
      <c r="N68" s="272">
        <f>L68-M68</f>
        <v>1416.5</v>
      </c>
      <c r="O68" s="230">
        <v>1417</v>
      </c>
    </row>
    <row r="69" spans="1:15" ht="15.75" x14ac:dyDescent="0.25">
      <c r="A69" s="343"/>
      <c r="B69" s="228"/>
      <c r="C69" s="202"/>
      <c r="D69" s="344" t="s">
        <v>116</v>
      </c>
      <c r="E69" s="344"/>
      <c r="F69" s="344"/>
      <c r="G69" s="264" t="s">
        <v>117</v>
      </c>
      <c r="H69" s="260"/>
      <c r="I69" s="267"/>
      <c r="J69" s="267"/>
      <c r="K69" s="267"/>
      <c r="L69" s="267"/>
      <c r="M69" s="267"/>
      <c r="N69" s="267"/>
      <c r="O69" s="267"/>
    </row>
    <row r="70" spans="1:15" ht="15.75" x14ac:dyDescent="0.25">
      <c r="A70" s="343"/>
      <c r="B70" s="343"/>
      <c r="C70" s="343"/>
      <c r="D70" s="265" t="s">
        <v>76</v>
      </c>
      <c r="E70" s="265" t="s">
        <v>77</v>
      </c>
      <c r="F70" s="271" t="s">
        <v>141</v>
      </c>
      <c r="G70" s="330"/>
      <c r="H70" s="330"/>
      <c r="I70" s="330"/>
      <c r="J70" s="330"/>
      <c r="K70" s="330"/>
      <c r="L70" s="330"/>
      <c r="M70" s="330"/>
      <c r="N70" s="330"/>
      <c r="O70" s="331"/>
    </row>
    <row r="71" spans="1:15" ht="15.75" x14ac:dyDescent="0.25">
      <c r="A71" s="343"/>
      <c r="B71" s="343"/>
      <c r="C71" s="343"/>
      <c r="D71" s="330">
        <v>5</v>
      </c>
      <c r="E71" s="330">
        <v>295</v>
      </c>
      <c r="F71" s="330">
        <v>9</v>
      </c>
      <c r="G71" s="343">
        <v>44053</v>
      </c>
      <c r="H71" s="330">
        <v>0</v>
      </c>
      <c r="I71" s="331">
        <v>0</v>
      </c>
      <c r="J71" s="331">
        <v>0</v>
      </c>
      <c r="K71" s="331">
        <v>0</v>
      </c>
      <c r="L71" s="331">
        <v>295</v>
      </c>
      <c r="M71" s="327">
        <v>9</v>
      </c>
      <c r="N71" s="327">
        <f>L71-M71</f>
        <v>286</v>
      </c>
      <c r="O71" s="267">
        <v>263</v>
      </c>
    </row>
    <row r="72" spans="1:15" ht="15.75" x14ac:dyDescent="0.25">
      <c r="A72" s="343"/>
      <c r="B72" s="343"/>
      <c r="C72" s="343"/>
      <c r="D72" s="330"/>
      <c r="E72" s="330"/>
      <c r="F72" s="330"/>
      <c r="G72" s="343"/>
      <c r="H72" s="330"/>
      <c r="I72" s="331"/>
      <c r="J72" s="331"/>
      <c r="K72" s="331"/>
      <c r="L72" s="331"/>
      <c r="M72" s="328"/>
      <c r="N72" s="328"/>
      <c r="O72" s="267">
        <v>20</v>
      </c>
    </row>
    <row r="73" spans="1:15" ht="15.75" x14ac:dyDescent="0.25">
      <c r="A73" s="343"/>
      <c r="B73" s="343"/>
      <c r="C73" s="343"/>
      <c r="D73" s="330"/>
      <c r="E73" s="330"/>
      <c r="F73" s="330"/>
      <c r="G73" s="343"/>
      <c r="H73" s="330"/>
      <c r="I73" s="331"/>
      <c r="J73" s="331"/>
      <c r="K73" s="331"/>
      <c r="L73" s="331"/>
      <c r="M73" s="329"/>
      <c r="N73" s="329"/>
      <c r="O73" s="230">
        <f>O71+O72</f>
        <v>283</v>
      </c>
    </row>
    <row r="74" spans="1:15" ht="15.75" x14ac:dyDescent="0.25">
      <c r="A74" s="332" t="s">
        <v>339</v>
      </c>
      <c r="B74" s="332"/>
      <c r="C74" s="332"/>
      <c r="D74" s="332"/>
      <c r="E74" s="332"/>
      <c r="F74" s="332"/>
      <c r="G74" s="332"/>
      <c r="H74" s="333" t="s">
        <v>5</v>
      </c>
      <c r="I74" s="333"/>
      <c r="J74" s="333"/>
      <c r="K74" s="333"/>
      <c r="L74" s="230">
        <f>L31+L36+L40+L43+L49+L52+L58+L64+L68+L71</f>
        <v>8658</v>
      </c>
      <c r="M74" s="230">
        <f>M31+M36+M40+M43+M49+M52+M58+M64+M68+M71</f>
        <v>188.5</v>
      </c>
      <c r="N74" s="230">
        <f>L74-M74</f>
        <v>8469.5</v>
      </c>
      <c r="O74" s="210">
        <f>O33+O36+O40+O45+O49+O54+O61+O64+O68+O73</f>
        <v>8467</v>
      </c>
    </row>
    <row r="75" spans="1:15" ht="15.75" x14ac:dyDescent="0.25">
      <c r="A75" s="330"/>
      <c r="B75" s="330"/>
      <c r="C75" s="330"/>
      <c r="D75" s="330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1"/>
    </row>
    <row r="76" spans="1:15" ht="15.75" x14ac:dyDescent="0.25">
      <c r="A76" s="201" t="s">
        <v>111</v>
      </c>
      <c r="B76" s="268"/>
      <c r="C76" s="201"/>
      <c r="D76" s="354" t="s">
        <v>112</v>
      </c>
      <c r="E76" s="354"/>
      <c r="F76" s="354"/>
      <c r="G76" s="259" t="s">
        <v>113</v>
      </c>
      <c r="H76" s="201" t="s">
        <v>8</v>
      </c>
      <c r="I76" s="269" t="s">
        <v>114</v>
      </c>
      <c r="J76" s="269" t="s">
        <v>78</v>
      </c>
      <c r="K76" s="269" t="s">
        <v>79</v>
      </c>
      <c r="L76" s="269" t="s">
        <v>115</v>
      </c>
      <c r="M76" s="269" t="s">
        <v>335</v>
      </c>
      <c r="N76" s="269" t="s">
        <v>336</v>
      </c>
      <c r="O76" s="269" t="s">
        <v>80</v>
      </c>
    </row>
    <row r="77" spans="1:15" ht="15.75" x14ac:dyDescent="0.25">
      <c r="A77" s="343">
        <v>44053</v>
      </c>
      <c r="B77" s="270" t="s">
        <v>139</v>
      </c>
      <c r="C77" s="265" t="s">
        <v>140</v>
      </c>
      <c r="D77" s="265" t="s">
        <v>76</v>
      </c>
      <c r="E77" s="265" t="s">
        <v>77</v>
      </c>
      <c r="F77" s="271" t="s">
        <v>141</v>
      </c>
      <c r="G77" s="330"/>
      <c r="H77" s="330"/>
      <c r="I77" s="330"/>
      <c r="J77" s="330"/>
      <c r="K77" s="330"/>
      <c r="L77" s="330"/>
      <c r="M77" s="330"/>
      <c r="N77" s="330"/>
      <c r="O77" s="331"/>
    </row>
    <row r="78" spans="1:15" ht="15.75" x14ac:dyDescent="0.25">
      <c r="A78" s="343"/>
      <c r="B78" s="355">
        <v>100</v>
      </c>
      <c r="C78" s="330">
        <v>5</v>
      </c>
      <c r="D78" s="330">
        <v>14</v>
      </c>
      <c r="E78" s="330">
        <v>1386</v>
      </c>
      <c r="F78" s="330">
        <v>26</v>
      </c>
      <c r="G78" s="343">
        <v>44053</v>
      </c>
      <c r="H78" s="330">
        <v>0</v>
      </c>
      <c r="I78" s="331">
        <v>0</v>
      </c>
      <c r="J78" s="331">
        <v>0</v>
      </c>
      <c r="K78" s="331">
        <v>0</v>
      </c>
      <c r="L78" s="331">
        <v>1436</v>
      </c>
      <c r="M78" s="327">
        <v>28.5</v>
      </c>
      <c r="N78" s="327">
        <f>L78-M78</f>
        <v>1407.5</v>
      </c>
      <c r="O78" s="267">
        <v>1402</v>
      </c>
    </row>
    <row r="79" spans="1:15" ht="15.75" x14ac:dyDescent="0.25">
      <c r="A79" s="343"/>
      <c r="B79" s="355"/>
      <c r="C79" s="330"/>
      <c r="D79" s="330"/>
      <c r="E79" s="330"/>
      <c r="F79" s="330"/>
      <c r="G79" s="343"/>
      <c r="H79" s="330"/>
      <c r="I79" s="331"/>
      <c r="J79" s="331"/>
      <c r="K79" s="331"/>
      <c r="L79" s="331"/>
      <c r="M79" s="328"/>
      <c r="N79" s="328"/>
      <c r="O79" s="267">
        <v>5</v>
      </c>
    </row>
    <row r="80" spans="1:15" ht="15.75" x14ac:dyDescent="0.25">
      <c r="A80" s="343"/>
      <c r="B80" s="355"/>
      <c r="C80" s="330"/>
      <c r="D80" s="330"/>
      <c r="E80" s="330"/>
      <c r="F80" s="330"/>
      <c r="G80" s="343"/>
      <c r="H80" s="330"/>
      <c r="I80" s="331"/>
      <c r="J80" s="331"/>
      <c r="K80" s="331"/>
      <c r="L80" s="331"/>
      <c r="M80" s="329"/>
      <c r="N80" s="329"/>
      <c r="O80" s="230">
        <f>O78+O79</f>
        <v>1407</v>
      </c>
    </row>
    <row r="81" spans="1:15" ht="15.75" x14ac:dyDescent="0.25">
      <c r="A81" s="343"/>
      <c r="B81" s="228"/>
      <c r="C81" s="260"/>
      <c r="D81" s="260"/>
      <c r="E81" s="260"/>
      <c r="F81" s="260"/>
      <c r="G81" s="261">
        <v>44053</v>
      </c>
      <c r="H81" s="334" t="s">
        <v>340</v>
      </c>
      <c r="I81" s="356"/>
      <c r="J81" s="356"/>
      <c r="K81" s="356"/>
      <c r="L81" s="356"/>
      <c r="M81" s="356"/>
      <c r="N81" s="357"/>
      <c r="O81" s="210">
        <v>60</v>
      </c>
    </row>
    <row r="82" spans="1:15" ht="15.75" x14ac:dyDescent="0.25">
      <c r="A82" s="343"/>
      <c r="B82" s="228"/>
      <c r="C82" s="202"/>
      <c r="D82" s="344" t="s">
        <v>116</v>
      </c>
      <c r="E82" s="344"/>
      <c r="F82" s="344"/>
      <c r="G82" s="264" t="s">
        <v>117</v>
      </c>
      <c r="H82" s="260"/>
      <c r="I82" s="267"/>
      <c r="J82" s="267"/>
      <c r="K82" s="267"/>
      <c r="L82" s="267"/>
      <c r="M82" s="267"/>
      <c r="N82" s="267"/>
      <c r="O82" s="267"/>
    </row>
    <row r="83" spans="1:15" ht="15.75" x14ac:dyDescent="0.25">
      <c r="A83" s="343"/>
      <c r="B83" s="343"/>
      <c r="C83" s="343"/>
      <c r="D83" s="265" t="s">
        <v>76</v>
      </c>
      <c r="E83" s="265" t="s">
        <v>77</v>
      </c>
      <c r="F83" s="271" t="s">
        <v>141</v>
      </c>
      <c r="G83" s="330"/>
      <c r="H83" s="330"/>
      <c r="I83" s="330"/>
      <c r="J83" s="330"/>
      <c r="K83" s="330"/>
      <c r="L83" s="330"/>
      <c r="M83" s="330"/>
      <c r="N83" s="330"/>
      <c r="O83" s="331"/>
    </row>
    <row r="84" spans="1:15" ht="15.75" x14ac:dyDescent="0.25">
      <c r="A84" s="343"/>
      <c r="B84" s="343"/>
      <c r="C84" s="343"/>
      <c r="D84" s="330">
        <v>1</v>
      </c>
      <c r="E84" s="330">
        <v>299</v>
      </c>
      <c r="F84" s="330">
        <v>12</v>
      </c>
      <c r="G84" s="343">
        <v>44054</v>
      </c>
      <c r="H84" s="330">
        <v>0</v>
      </c>
      <c r="I84" s="331">
        <v>0</v>
      </c>
      <c r="J84" s="331">
        <v>0</v>
      </c>
      <c r="K84" s="331">
        <v>0</v>
      </c>
      <c r="L84" s="331">
        <v>299</v>
      </c>
      <c r="M84" s="327">
        <v>12</v>
      </c>
      <c r="N84" s="327">
        <f>L84-M84</f>
        <v>287</v>
      </c>
      <c r="O84" s="267">
        <v>265</v>
      </c>
    </row>
    <row r="85" spans="1:15" ht="15.75" x14ac:dyDescent="0.25">
      <c r="A85" s="343"/>
      <c r="B85" s="343"/>
      <c r="C85" s="343"/>
      <c r="D85" s="330"/>
      <c r="E85" s="330"/>
      <c r="F85" s="330"/>
      <c r="G85" s="343"/>
      <c r="H85" s="330"/>
      <c r="I85" s="331"/>
      <c r="J85" s="331"/>
      <c r="K85" s="331"/>
      <c r="L85" s="331"/>
      <c r="M85" s="328"/>
      <c r="N85" s="328"/>
      <c r="O85" s="267">
        <v>20</v>
      </c>
    </row>
    <row r="86" spans="1:15" ht="15.75" x14ac:dyDescent="0.25">
      <c r="A86" s="343"/>
      <c r="B86" s="343"/>
      <c r="C86" s="343"/>
      <c r="D86" s="330"/>
      <c r="E86" s="330"/>
      <c r="F86" s="330"/>
      <c r="G86" s="343"/>
      <c r="H86" s="330"/>
      <c r="I86" s="331"/>
      <c r="J86" s="331"/>
      <c r="K86" s="331"/>
      <c r="L86" s="331"/>
      <c r="M86" s="329"/>
      <c r="N86" s="329"/>
      <c r="O86" s="230">
        <f>O84+O85</f>
        <v>285</v>
      </c>
    </row>
    <row r="87" spans="1:15" ht="15.75" x14ac:dyDescent="0.25">
      <c r="A87" s="330"/>
      <c r="B87" s="330"/>
      <c r="C87" s="330"/>
      <c r="D87" s="330"/>
      <c r="E87" s="330"/>
      <c r="F87" s="330"/>
      <c r="G87" s="330"/>
      <c r="H87" s="330"/>
      <c r="I87" s="330"/>
      <c r="J87" s="330"/>
      <c r="K87" s="330"/>
      <c r="L87" s="330"/>
      <c r="M87" s="330"/>
      <c r="N87" s="330"/>
      <c r="O87" s="331"/>
    </row>
    <row r="88" spans="1:15" ht="15.75" x14ac:dyDescent="0.25">
      <c r="A88" s="201" t="s">
        <v>111</v>
      </c>
      <c r="B88" s="268"/>
      <c r="C88" s="201"/>
      <c r="D88" s="354" t="s">
        <v>112</v>
      </c>
      <c r="E88" s="354"/>
      <c r="F88" s="354"/>
      <c r="G88" s="259" t="s">
        <v>113</v>
      </c>
      <c r="H88" s="201" t="s">
        <v>8</v>
      </c>
      <c r="I88" s="269" t="s">
        <v>114</v>
      </c>
      <c r="J88" s="269" t="s">
        <v>78</v>
      </c>
      <c r="K88" s="269" t="s">
        <v>79</v>
      </c>
      <c r="L88" s="269" t="s">
        <v>115</v>
      </c>
      <c r="M88" s="269" t="s">
        <v>335</v>
      </c>
      <c r="N88" s="269" t="s">
        <v>336</v>
      </c>
      <c r="O88" s="269" t="s">
        <v>80</v>
      </c>
    </row>
    <row r="89" spans="1:15" ht="15.75" x14ac:dyDescent="0.25">
      <c r="A89" s="343">
        <v>44054</v>
      </c>
      <c r="B89" s="270" t="s">
        <v>139</v>
      </c>
      <c r="C89" s="265" t="s">
        <v>140</v>
      </c>
      <c r="D89" s="265" t="s">
        <v>76</v>
      </c>
      <c r="E89" s="265" t="s">
        <v>77</v>
      </c>
      <c r="F89" s="271" t="s">
        <v>141</v>
      </c>
      <c r="G89" s="330"/>
      <c r="H89" s="330"/>
      <c r="I89" s="330"/>
      <c r="J89" s="330"/>
      <c r="K89" s="330"/>
      <c r="L89" s="330"/>
      <c r="M89" s="330"/>
      <c r="N89" s="330"/>
      <c r="O89" s="331"/>
    </row>
    <row r="90" spans="1:15" ht="15.75" x14ac:dyDescent="0.25">
      <c r="A90" s="343"/>
      <c r="B90" s="355">
        <v>100</v>
      </c>
      <c r="C90" s="330">
        <v>5</v>
      </c>
      <c r="D90" s="330">
        <v>19</v>
      </c>
      <c r="E90" s="330">
        <v>1381</v>
      </c>
      <c r="F90" s="330">
        <v>24</v>
      </c>
      <c r="G90" s="343">
        <v>44054</v>
      </c>
      <c r="H90" s="330">
        <v>0</v>
      </c>
      <c r="I90" s="331">
        <v>0</v>
      </c>
      <c r="J90" s="331">
        <v>0</v>
      </c>
      <c r="K90" s="331">
        <v>0</v>
      </c>
      <c r="L90" s="331">
        <v>1431</v>
      </c>
      <c r="M90" s="327">
        <v>26.5</v>
      </c>
      <c r="N90" s="327">
        <f>L90-M90</f>
        <v>1404.5</v>
      </c>
      <c r="O90" s="267">
        <v>1304</v>
      </c>
    </row>
    <row r="91" spans="1:15" ht="15.75" x14ac:dyDescent="0.25">
      <c r="A91" s="343"/>
      <c r="B91" s="355"/>
      <c r="C91" s="330"/>
      <c r="D91" s="330"/>
      <c r="E91" s="330"/>
      <c r="F91" s="330"/>
      <c r="G91" s="343"/>
      <c r="H91" s="330"/>
      <c r="I91" s="331"/>
      <c r="J91" s="331"/>
      <c r="K91" s="331"/>
      <c r="L91" s="331"/>
      <c r="M91" s="328"/>
      <c r="N91" s="328"/>
      <c r="O91" s="267">
        <v>100</v>
      </c>
    </row>
    <row r="92" spans="1:15" ht="15.75" x14ac:dyDescent="0.25">
      <c r="A92" s="343"/>
      <c r="B92" s="355"/>
      <c r="C92" s="330"/>
      <c r="D92" s="330"/>
      <c r="E92" s="330"/>
      <c r="F92" s="330"/>
      <c r="G92" s="343"/>
      <c r="H92" s="330"/>
      <c r="I92" s="331"/>
      <c r="J92" s="331"/>
      <c r="K92" s="331"/>
      <c r="L92" s="331"/>
      <c r="M92" s="329"/>
      <c r="N92" s="329"/>
      <c r="O92" s="230">
        <f>O90+O91</f>
        <v>1404</v>
      </c>
    </row>
    <row r="93" spans="1:15" ht="15.75" x14ac:dyDescent="0.25">
      <c r="A93" s="343"/>
      <c r="B93" s="228"/>
      <c r="C93" s="202"/>
      <c r="D93" s="344" t="s">
        <v>116</v>
      </c>
      <c r="E93" s="344"/>
      <c r="F93" s="344"/>
      <c r="G93" s="264" t="s">
        <v>117</v>
      </c>
      <c r="H93" s="260"/>
      <c r="I93" s="267"/>
      <c r="J93" s="267"/>
      <c r="K93" s="267"/>
      <c r="L93" s="267"/>
      <c r="M93" s="267"/>
      <c r="N93" s="267"/>
      <c r="O93" s="267"/>
    </row>
    <row r="94" spans="1:15" ht="15.75" x14ac:dyDescent="0.25">
      <c r="A94" s="343"/>
      <c r="B94" s="343"/>
      <c r="C94" s="343"/>
      <c r="D94" s="265" t="s">
        <v>76</v>
      </c>
      <c r="E94" s="265" t="s">
        <v>77</v>
      </c>
      <c r="F94" s="271" t="s">
        <v>141</v>
      </c>
      <c r="G94" s="330"/>
      <c r="H94" s="330"/>
      <c r="I94" s="330"/>
      <c r="J94" s="330"/>
      <c r="K94" s="330"/>
      <c r="L94" s="330"/>
      <c r="M94" s="330"/>
      <c r="N94" s="330"/>
      <c r="O94" s="331"/>
    </row>
    <row r="95" spans="1:15" ht="15.75" x14ac:dyDescent="0.25">
      <c r="A95" s="343"/>
      <c r="B95" s="343"/>
      <c r="C95" s="343"/>
      <c r="D95" s="260">
        <v>2</v>
      </c>
      <c r="E95" s="260">
        <v>298</v>
      </c>
      <c r="F95" s="260">
        <v>11</v>
      </c>
      <c r="G95" s="261">
        <v>44055</v>
      </c>
      <c r="H95" s="260">
        <v>0</v>
      </c>
      <c r="I95" s="267">
        <v>0</v>
      </c>
      <c r="J95" s="267">
        <v>0</v>
      </c>
      <c r="K95" s="267">
        <v>0</v>
      </c>
      <c r="L95" s="267">
        <v>298</v>
      </c>
      <c r="M95" s="267">
        <v>11</v>
      </c>
      <c r="N95" s="272">
        <f>L95-M95</f>
        <v>287</v>
      </c>
      <c r="O95" s="230">
        <v>287</v>
      </c>
    </row>
    <row r="96" spans="1:15" ht="15.75" x14ac:dyDescent="0.25">
      <c r="A96" s="330"/>
      <c r="B96" s="330"/>
      <c r="C96" s="330"/>
      <c r="D96" s="330"/>
      <c r="E96" s="330"/>
      <c r="F96" s="330"/>
      <c r="G96" s="330"/>
      <c r="H96" s="330"/>
      <c r="I96" s="330"/>
      <c r="J96" s="330"/>
      <c r="K96" s="330"/>
      <c r="L96" s="330"/>
      <c r="M96" s="330"/>
      <c r="N96" s="330"/>
      <c r="O96" s="331"/>
    </row>
    <row r="97" spans="1:15" ht="15.75" x14ac:dyDescent="0.25">
      <c r="A97" s="201" t="s">
        <v>111</v>
      </c>
      <c r="B97" s="268"/>
      <c r="C97" s="201"/>
      <c r="D97" s="354" t="s">
        <v>112</v>
      </c>
      <c r="E97" s="354"/>
      <c r="F97" s="354"/>
      <c r="G97" s="259" t="s">
        <v>113</v>
      </c>
      <c r="H97" s="201" t="s">
        <v>8</v>
      </c>
      <c r="I97" s="269" t="s">
        <v>114</v>
      </c>
      <c r="J97" s="269" t="s">
        <v>78</v>
      </c>
      <c r="K97" s="269" t="s">
        <v>79</v>
      </c>
      <c r="L97" s="269" t="s">
        <v>115</v>
      </c>
      <c r="M97" s="269" t="s">
        <v>335</v>
      </c>
      <c r="N97" s="269" t="s">
        <v>336</v>
      </c>
      <c r="O97" s="269" t="s">
        <v>80</v>
      </c>
    </row>
    <row r="98" spans="1:15" ht="15.75" x14ac:dyDescent="0.25">
      <c r="A98" s="343">
        <v>44055</v>
      </c>
      <c r="B98" s="270" t="s">
        <v>139</v>
      </c>
      <c r="C98" s="265" t="s">
        <v>140</v>
      </c>
      <c r="D98" s="265" t="s">
        <v>76</v>
      </c>
      <c r="E98" s="265" t="s">
        <v>77</v>
      </c>
      <c r="F98" s="271" t="s">
        <v>141</v>
      </c>
      <c r="G98" s="330"/>
      <c r="H98" s="330"/>
      <c r="I98" s="330"/>
      <c r="J98" s="330"/>
      <c r="K98" s="330"/>
      <c r="L98" s="330"/>
      <c r="M98" s="330"/>
      <c r="N98" s="330"/>
      <c r="O98" s="331"/>
    </row>
    <row r="99" spans="1:15" ht="15.75" x14ac:dyDescent="0.25">
      <c r="A99" s="343"/>
      <c r="B99" s="228">
        <v>100</v>
      </c>
      <c r="C99" s="260">
        <v>5</v>
      </c>
      <c r="D99" s="260">
        <v>5</v>
      </c>
      <c r="E99" s="260">
        <v>1395</v>
      </c>
      <c r="F99" s="260">
        <v>31</v>
      </c>
      <c r="G99" s="261">
        <v>44055</v>
      </c>
      <c r="H99" s="260">
        <v>0</v>
      </c>
      <c r="I99" s="267">
        <v>0</v>
      </c>
      <c r="J99" s="267">
        <v>0</v>
      </c>
      <c r="K99" s="267">
        <v>0</v>
      </c>
      <c r="L99" s="267">
        <v>1445</v>
      </c>
      <c r="M99" s="267">
        <v>33.5</v>
      </c>
      <c r="N99" s="272">
        <f>L99-M99</f>
        <v>1411.5</v>
      </c>
      <c r="O99" s="230">
        <v>1414</v>
      </c>
    </row>
    <row r="100" spans="1:15" ht="15.75" x14ac:dyDescent="0.25">
      <c r="A100" s="343"/>
      <c r="B100" s="228"/>
      <c r="C100" s="202"/>
      <c r="D100" s="344" t="s">
        <v>116</v>
      </c>
      <c r="E100" s="344"/>
      <c r="F100" s="344"/>
      <c r="G100" s="264" t="s">
        <v>117</v>
      </c>
      <c r="H100" s="260"/>
      <c r="I100" s="267"/>
      <c r="J100" s="267"/>
      <c r="K100" s="267"/>
      <c r="L100" s="267"/>
      <c r="M100" s="267"/>
      <c r="N100" s="267"/>
      <c r="O100" s="267"/>
    </row>
    <row r="101" spans="1:15" ht="15.75" x14ac:dyDescent="0.25">
      <c r="A101" s="343"/>
      <c r="B101" s="343"/>
      <c r="C101" s="343"/>
      <c r="D101" s="265" t="s">
        <v>76</v>
      </c>
      <c r="E101" s="265" t="s">
        <v>77</v>
      </c>
      <c r="F101" s="271" t="s">
        <v>141</v>
      </c>
      <c r="G101" s="330"/>
      <c r="H101" s="330"/>
      <c r="I101" s="330"/>
      <c r="J101" s="330"/>
      <c r="K101" s="330"/>
      <c r="L101" s="330"/>
      <c r="M101" s="330"/>
      <c r="N101" s="330"/>
      <c r="O101" s="331"/>
    </row>
    <row r="102" spans="1:15" ht="15.75" x14ac:dyDescent="0.25">
      <c r="A102" s="343"/>
      <c r="B102" s="343"/>
      <c r="C102" s="343"/>
      <c r="D102" s="330">
        <v>15</v>
      </c>
      <c r="E102" s="330">
        <v>285</v>
      </c>
      <c r="F102" s="330">
        <v>14</v>
      </c>
      <c r="G102" s="343">
        <v>44056</v>
      </c>
      <c r="H102" s="330">
        <v>0</v>
      </c>
      <c r="I102" s="331">
        <v>0</v>
      </c>
      <c r="J102" s="331">
        <v>0</v>
      </c>
      <c r="K102" s="331">
        <v>0</v>
      </c>
      <c r="L102" s="331">
        <v>285</v>
      </c>
      <c r="M102" s="327">
        <v>14</v>
      </c>
      <c r="N102" s="327">
        <f>L102-M102</f>
        <v>271</v>
      </c>
      <c r="O102" s="267">
        <v>231</v>
      </c>
    </row>
    <row r="103" spans="1:15" ht="15.75" x14ac:dyDescent="0.25">
      <c r="A103" s="343"/>
      <c r="B103" s="343"/>
      <c r="C103" s="343"/>
      <c r="D103" s="330"/>
      <c r="E103" s="330"/>
      <c r="F103" s="330"/>
      <c r="G103" s="343"/>
      <c r="H103" s="330"/>
      <c r="I103" s="331"/>
      <c r="J103" s="331"/>
      <c r="K103" s="331"/>
      <c r="L103" s="331"/>
      <c r="M103" s="328"/>
      <c r="N103" s="328"/>
      <c r="O103" s="267">
        <v>40</v>
      </c>
    </row>
    <row r="104" spans="1:15" ht="15.75" x14ac:dyDescent="0.25">
      <c r="A104" s="343"/>
      <c r="B104" s="343"/>
      <c r="C104" s="343"/>
      <c r="D104" s="330"/>
      <c r="E104" s="330"/>
      <c r="F104" s="330"/>
      <c r="G104" s="343"/>
      <c r="H104" s="330"/>
      <c r="I104" s="331"/>
      <c r="J104" s="331"/>
      <c r="K104" s="331"/>
      <c r="L104" s="331"/>
      <c r="M104" s="329"/>
      <c r="N104" s="329"/>
      <c r="O104" s="230">
        <f>O102+O103</f>
        <v>271</v>
      </c>
    </row>
    <row r="105" spans="1:15" ht="15.75" x14ac:dyDescent="0.25">
      <c r="A105" s="330"/>
      <c r="B105" s="330"/>
      <c r="C105" s="330"/>
      <c r="D105" s="330"/>
      <c r="E105" s="330"/>
      <c r="F105" s="330"/>
      <c r="G105" s="330"/>
      <c r="H105" s="330"/>
      <c r="I105" s="330"/>
      <c r="J105" s="330"/>
      <c r="K105" s="330"/>
      <c r="L105" s="330"/>
      <c r="M105" s="330"/>
      <c r="N105" s="330"/>
      <c r="O105" s="331"/>
    </row>
    <row r="106" spans="1:15" ht="15.75" x14ac:dyDescent="0.25">
      <c r="A106" s="201" t="s">
        <v>111</v>
      </c>
      <c r="B106" s="268"/>
      <c r="C106" s="201"/>
      <c r="D106" s="354" t="s">
        <v>112</v>
      </c>
      <c r="E106" s="354"/>
      <c r="F106" s="354"/>
      <c r="G106" s="259" t="s">
        <v>113</v>
      </c>
      <c r="H106" s="201" t="s">
        <v>8</v>
      </c>
      <c r="I106" s="269" t="s">
        <v>114</v>
      </c>
      <c r="J106" s="269" t="s">
        <v>78</v>
      </c>
      <c r="K106" s="269" t="s">
        <v>79</v>
      </c>
      <c r="L106" s="269" t="s">
        <v>115</v>
      </c>
      <c r="M106" s="269" t="s">
        <v>335</v>
      </c>
      <c r="N106" s="269" t="s">
        <v>336</v>
      </c>
      <c r="O106" s="269" t="s">
        <v>80</v>
      </c>
    </row>
    <row r="107" spans="1:15" ht="15.75" x14ac:dyDescent="0.25">
      <c r="A107" s="343">
        <v>44056</v>
      </c>
      <c r="B107" s="270" t="s">
        <v>139</v>
      </c>
      <c r="C107" s="265" t="s">
        <v>140</v>
      </c>
      <c r="D107" s="265" t="s">
        <v>76</v>
      </c>
      <c r="E107" s="265" t="s">
        <v>77</v>
      </c>
      <c r="F107" s="271" t="s">
        <v>141</v>
      </c>
      <c r="G107" s="330"/>
      <c r="H107" s="330"/>
      <c r="I107" s="330"/>
      <c r="J107" s="330"/>
      <c r="K107" s="330"/>
      <c r="L107" s="330"/>
      <c r="M107" s="330"/>
      <c r="N107" s="330"/>
      <c r="O107" s="331"/>
    </row>
    <row r="108" spans="1:15" ht="15.75" x14ac:dyDescent="0.25">
      <c r="A108" s="343"/>
      <c r="B108" s="228">
        <v>100</v>
      </c>
      <c r="C108" s="260">
        <v>5</v>
      </c>
      <c r="D108" s="260">
        <v>4</v>
      </c>
      <c r="E108" s="260">
        <v>1396</v>
      </c>
      <c r="F108" s="260">
        <v>19</v>
      </c>
      <c r="G108" s="261">
        <v>44056</v>
      </c>
      <c r="H108" s="260">
        <v>0</v>
      </c>
      <c r="I108" s="267">
        <v>0</v>
      </c>
      <c r="J108" s="267">
        <v>0</v>
      </c>
      <c r="K108" s="267">
        <v>0</v>
      </c>
      <c r="L108" s="267">
        <v>1446</v>
      </c>
      <c r="M108" s="267">
        <v>21.5</v>
      </c>
      <c r="N108" s="272">
        <f>L108-M108</f>
        <v>1424.5</v>
      </c>
      <c r="O108" s="230">
        <v>1425</v>
      </c>
    </row>
    <row r="109" spans="1:15" ht="15.75" x14ac:dyDescent="0.25">
      <c r="A109" s="343"/>
      <c r="B109" s="228"/>
      <c r="C109" s="202"/>
      <c r="D109" s="344" t="s">
        <v>116</v>
      </c>
      <c r="E109" s="344"/>
      <c r="F109" s="344"/>
      <c r="G109" s="264" t="s">
        <v>117</v>
      </c>
      <c r="H109" s="260"/>
      <c r="I109" s="267"/>
      <c r="J109" s="267"/>
      <c r="K109" s="267"/>
      <c r="L109" s="267"/>
      <c r="M109" s="267"/>
      <c r="N109" s="267"/>
      <c r="O109" s="267"/>
    </row>
    <row r="110" spans="1:15" ht="15.75" x14ac:dyDescent="0.25">
      <c r="A110" s="343"/>
      <c r="B110" s="343"/>
      <c r="C110" s="343"/>
      <c r="D110" s="265" t="s">
        <v>76</v>
      </c>
      <c r="E110" s="265" t="s">
        <v>77</v>
      </c>
      <c r="F110" s="271" t="s">
        <v>141</v>
      </c>
      <c r="G110" s="330"/>
      <c r="H110" s="330"/>
      <c r="I110" s="330"/>
      <c r="J110" s="330"/>
      <c r="K110" s="330"/>
      <c r="L110" s="330"/>
      <c r="M110" s="330"/>
      <c r="N110" s="330"/>
      <c r="O110" s="331"/>
    </row>
    <row r="111" spans="1:15" ht="15.75" x14ac:dyDescent="0.25">
      <c r="A111" s="343"/>
      <c r="B111" s="343"/>
      <c r="C111" s="343"/>
      <c r="D111" s="260">
        <v>4</v>
      </c>
      <c r="E111" s="260">
        <v>296</v>
      </c>
      <c r="F111" s="260">
        <v>8</v>
      </c>
      <c r="G111" s="261">
        <v>44057</v>
      </c>
      <c r="H111" s="260">
        <v>0</v>
      </c>
      <c r="I111" s="267">
        <v>0</v>
      </c>
      <c r="J111" s="267">
        <v>0</v>
      </c>
      <c r="K111" s="267">
        <v>0</v>
      </c>
      <c r="L111" s="267">
        <v>296</v>
      </c>
      <c r="M111" s="267">
        <v>8</v>
      </c>
      <c r="N111" s="272">
        <f>L111-M111</f>
        <v>288</v>
      </c>
      <c r="O111" s="230">
        <v>288</v>
      </c>
    </row>
    <row r="112" spans="1:15" ht="15.75" x14ac:dyDescent="0.25">
      <c r="A112" s="330"/>
      <c r="B112" s="330"/>
      <c r="C112" s="330"/>
      <c r="D112" s="330"/>
      <c r="E112" s="330"/>
      <c r="F112" s="330"/>
      <c r="G112" s="330"/>
      <c r="H112" s="330"/>
      <c r="I112" s="330"/>
      <c r="J112" s="330"/>
      <c r="K112" s="330"/>
      <c r="L112" s="330"/>
      <c r="M112" s="330"/>
      <c r="N112" s="330"/>
      <c r="O112" s="331"/>
    </row>
    <row r="113" spans="1:15" ht="15.75" x14ac:dyDescent="0.25">
      <c r="A113" s="201" t="s">
        <v>111</v>
      </c>
      <c r="B113" s="268"/>
      <c r="C113" s="201"/>
      <c r="D113" s="354" t="s">
        <v>112</v>
      </c>
      <c r="E113" s="354"/>
      <c r="F113" s="354"/>
      <c r="G113" s="259" t="s">
        <v>113</v>
      </c>
      <c r="H113" s="201" t="s">
        <v>8</v>
      </c>
      <c r="I113" s="269" t="s">
        <v>114</v>
      </c>
      <c r="J113" s="269" t="s">
        <v>78</v>
      </c>
      <c r="K113" s="269" t="s">
        <v>79</v>
      </c>
      <c r="L113" s="269" t="s">
        <v>115</v>
      </c>
      <c r="M113" s="269" t="s">
        <v>335</v>
      </c>
      <c r="N113" s="269" t="s">
        <v>336</v>
      </c>
      <c r="O113" s="269" t="s">
        <v>80</v>
      </c>
    </row>
    <row r="114" spans="1:15" ht="15.75" x14ac:dyDescent="0.25">
      <c r="A114" s="343">
        <v>44057</v>
      </c>
      <c r="B114" s="270" t="s">
        <v>139</v>
      </c>
      <c r="C114" s="265" t="s">
        <v>140</v>
      </c>
      <c r="D114" s="265" t="s">
        <v>76</v>
      </c>
      <c r="E114" s="265" t="s">
        <v>77</v>
      </c>
      <c r="F114" s="271" t="s">
        <v>141</v>
      </c>
      <c r="G114" s="330"/>
      <c r="H114" s="330"/>
      <c r="I114" s="330"/>
      <c r="J114" s="330"/>
      <c r="K114" s="330"/>
      <c r="L114" s="330"/>
      <c r="M114" s="330"/>
      <c r="N114" s="330"/>
      <c r="O114" s="331"/>
    </row>
    <row r="115" spans="1:15" ht="15.75" x14ac:dyDescent="0.25">
      <c r="A115" s="343"/>
      <c r="B115" s="228">
        <v>100</v>
      </c>
      <c r="C115" s="260">
        <v>4</v>
      </c>
      <c r="D115" s="260">
        <v>13</v>
      </c>
      <c r="E115" s="260">
        <v>1387</v>
      </c>
      <c r="F115" s="260">
        <v>23</v>
      </c>
      <c r="G115" s="261">
        <v>44057</v>
      </c>
      <c r="H115" s="260">
        <v>0</v>
      </c>
      <c r="I115" s="267">
        <v>0</v>
      </c>
      <c r="J115" s="267">
        <v>0</v>
      </c>
      <c r="K115" s="267">
        <v>0</v>
      </c>
      <c r="L115" s="267">
        <v>1437</v>
      </c>
      <c r="M115" s="267">
        <v>25</v>
      </c>
      <c r="N115" s="272">
        <f>L115-M115</f>
        <v>1412</v>
      </c>
      <c r="O115" s="230">
        <v>1412</v>
      </c>
    </row>
    <row r="116" spans="1:15" ht="15.75" x14ac:dyDescent="0.25">
      <c r="A116" s="343"/>
      <c r="B116" s="228"/>
      <c r="C116" s="202"/>
      <c r="D116" s="344" t="s">
        <v>116</v>
      </c>
      <c r="E116" s="344"/>
      <c r="F116" s="344"/>
      <c r="G116" s="264" t="s">
        <v>117</v>
      </c>
      <c r="H116" s="260"/>
      <c r="I116" s="267"/>
      <c r="J116" s="267"/>
      <c r="K116" s="267"/>
      <c r="L116" s="267"/>
      <c r="M116" s="267"/>
      <c r="N116" s="267"/>
      <c r="O116" s="267"/>
    </row>
    <row r="117" spans="1:15" ht="15.75" x14ac:dyDescent="0.25">
      <c r="A117" s="343"/>
      <c r="B117" s="343"/>
      <c r="C117" s="343"/>
      <c r="D117" s="265" t="s">
        <v>76</v>
      </c>
      <c r="E117" s="265" t="s">
        <v>77</v>
      </c>
      <c r="F117" s="271" t="s">
        <v>141</v>
      </c>
      <c r="G117" s="330"/>
      <c r="H117" s="330"/>
      <c r="I117" s="330"/>
      <c r="J117" s="330"/>
      <c r="K117" s="330"/>
      <c r="L117" s="330"/>
      <c r="M117" s="330"/>
      <c r="N117" s="330"/>
      <c r="O117" s="331"/>
    </row>
    <row r="118" spans="1:15" ht="15.75" x14ac:dyDescent="0.25">
      <c r="A118" s="343"/>
      <c r="B118" s="343"/>
      <c r="C118" s="343"/>
      <c r="D118" s="345">
        <v>5</v>
      </c>
      <c r="E118" s="345">
        <v>295</v>
      </c>
      <c r="F118" s="345">
        <v>15</v>
      </c>
      <c r="G118" s="348">
        <v>44060</v>
      </c>
      <c r="H118" s="345">
        <v>0</v>
      </c>
      <c r="I118" s="327">
        <v>0</v>
      </c>
      <c r="J118" s="327">
        <v>0</v>
      </c>
      <c r="K118" s="327">
        <v>0</v>
      </c>
      <c r="L118" s="327">
        <v>295</v>
      </c>
      <c r="M118" s="327">
        <v>15</v>
      </c>
      <c r="N118" s="327">
        <f>L118-M118</f>
        <v>280</v>
      </c>
      <c r="O118" s="267">
        <v>130</v>
      </c>
    </row>
    <row r="119" spans="1:15" ht="15.75" x14ac:dyDescent="0.25">
      <c r="A119" s="343"/>
      <c r="B119" s="343"/>
      <c r="C119" s="343"/>
      <c r="D119" s="346"/>
      <c r="E119" s="346"/>
      <c r="F119" s="346"/>
      <c r="G119" s="349"/>
      <c r="H119" s="346"/>
      <c r="I119" s="328"/>
      <c r="J119" s="328"/>
      <c r="K119" s="328"/>
      <c r="L119" s="328"/>
      <c r="M119" s="328"/>
      <c r="N119" s="328"/>
      <c r="O119" s="267">
        <v>150</v>
      </c>
    </row>
    <row r="120" spans="1:15" ht="15.75" x14ac:dyDescent="0.25">
      <c r="A120" s="343"/>
      <c r="B120" s="343"/>
      <c r="C120" s="343"/>
      <c r="D120" s="347"/>
      <c r="E120" s="347"/>
      <c r="F120" s="347"/>
      <c r="G120" s="350"/>
      <c r="H120" s="347"/>
      <c r="I120" s="329"/>
      <c r="J120" s="329"/>
      <c r="K120" s="329"/>
      <c r="L120" s="329"/>
      <c r="M120" s="329"/>
      <c r="N120" s="329"/>
      <c r="O120" s="230">
        <f>O118+O119</f>
        <v>280</v>
      </c>
    </row>
    <row r="121" spans="1:15" ht="15.75" x14ac:dyDescent="0.25">
      <c r="A121" s="332" t="s">
        <v>341</v>
      </c>
      <c r="B121" s="332"/>
      <c r="C121" s="332"/>
      <c r="D121" s="332"/>
      <c r="E121" s="332"/>
      <c r="F121" s="332"/>
      <c r="G121" s="332"/>
      <c r="H121" s="333" t="s">
        <v>5</v>
      </c>
      <c r="I121" s="333"/>
      <c r="J121" s="333"/>
      <c r="K121" s="333"/>
      <c r="L121" s="230">
        <f>L78+L84+L90+L95+L99+L102+L108+L111+L115+L118</f>
        <v>8668</v>
      </c>
      <c r="M121" s="230">
        <f>M78+M84+M90+M95+M99+M102+M108+M111+M115+M118</f>
        <v>195</v>
      </c>
      <c r="N121" s="230">
        <f>L121-M121</f>
        <v>8473</v>
      </c>
      <c r="O121" s="210">
        <f>O80+O81+O86+O92+O95+O99+O104+O108+O111+O115+O120</f>
        <v>8533</v>
      </c>
    </row>
    <row r="122" spans="1:15" ht="15.75" x14ac:dyDescent="0.25">
      <c r="A122" s="330"/>
      <c r="B122" s="330"/>
      <c r="C122" s="330"/>
      <c r="D122" s="330"/>
      <c r="E122" s="330"/>
      <c r="F122" s="330"/>
      <c r="G122" s="330"/>
      <c r="H122" s="330"/>
      <c r="I122" s="330"/>
      <c r="J122" s="330"/>
      <c r="K122" s="330"/>
      <c r="L122" s="330"/>
      <c r="M122" s="330"/>
      <c r="N122" s="330"/>
      <c r="O122" s="331"/>
    </row>
    <row r="123" spans="1:15" ht="15.75" x14ac:dyDescent="0.25">
      <c r="A123" s="201" t="s">
        <v>111</v>
      </c>
      <c r="B123" s="268"/>
      <c r="C123" s="201"/>
      <c r="D123" s="354" t="s">
        <v>112</v>
      </c>
      <c r="E123" s="354"/>
      <c r="F123" s="354"/>
      <c r="G123" s="259" t="s">
        <v>113</v>
      </c>
      <c r="H123" s="201" t="s">
        <v>8</v>
      </c>
      <c r="I123" s="269" t="s">
        <v>114</v>
      </c>
      <c r="J123" s="269" t="s">
        <v>78</v>
      </c>
      <c r="K123" s="269" t="s">
        <v>79</v>
      </c>
      <c r="L123" s="269" t="s">
        <v>115</v>
      </c>
      <c r="M123" s="269" t="s">
        <v>335</v>
      </c>
      <c r="N123" s="269" t="s">
        <v>336</v>
      </c>
      <c r="O123" s="269" t="s">
        <v>80</v>
      </c>
    </row>
    <row r="124" spans="1:15" ht="15.75" x14ac:dyDescent="0.25">
      <c r="A124" s="343">
        <v>44060</v>
      </c>
      <c r="B124" s="270" t="s">
        <v>139</v>
      </c>
      <c r="C124" s="265" t="s">
        <v>140</v>
      </c>
      <c r="D124" s="265" t="s">
        <v>76</v>
      </c>
      <c r="E124" s="265" t="s">
        <v>77</v>
      </c>
      <c r="F124" s="271" t="s">
        <v>141</v>
      </c>
      <c r="G124" s="330"/>
      <c r="H124" s="330"/>
      <c r="I124" s="330"/>
      <c r="J124" s="330"/>
      <c r="K124" s="330"/>
      <c r="L124" s="330"/>
      <c r="M124" s="330"/>
      <c r="N124" s="330"/>
      <c r="O124" s="331"/>
    </row>
    <row r="125" spans="1:15" ht="15.75" x14ac:dyDescent="0.25">
      <c r="A125" s="343"/>
      <c r="B125" s="351">
        <v>100</v>
      </c>
      <c r="C125" s="345">
        <v>7</v>
      </c>
      <c r="D125" s="345">
        <v>11</v>
      </c>
      <c r="E125" s="345">
        <v>1389</v>
      </c>
      <c r="F125" s="345">
        <v>23</v>
      </c>
      <c r="G125" s="348">
        <v>44060</v>
      </c>
      <c r="H125" s="345">
        <v>0</v>
      </c>
      <c r="I125" s="327">
        <v>0</v>
      </c>
      <c r="J125" s="327">
        <v>0</v>
      </c>
      <c r="K125" s="327">
        <v>0</v>
      </c>
      <c r="L125" s="327">
        <v>1439</v>
      </c>
      <c r="M125" s="327">
        <v>26.5</v>
      </c>
      <c r="N125" s="327">
        <f>L125-M125</f>
        <v>1412.5</v>
      </c>
      <c r="O125" s="267">
        <v>1213</v>
      </c>
    </row>
    <row r="126" spans="1:15" ht="15.75" x14ac:dyDescent="0.25">
      <c r="A126" s="343"/>
      <c r="B126" s="352"/>
      <c r="C126" s="346"/>
      <c r="D126" s="346"/>
      <c r="E126" s="346"/>
      <c r="F126" s="346"/>
      <c r="G126" s="349"/>
      <c r="H126" s="346"/>
      <c r="I126" s="328"/>
      <c r="J126" s="328"/>
      <c r="K126" s="328"/>
      <c r="L126" s="328"/>
      <c r="M126" s="328"/>
      <c r="N126" s="328"/>
      <c r="O126" s="267">
        <v>140</v>
      </c>
    </row>
    <row r="127" spans="1:15" ht="15.75" x14ac:dyDescent="0.25">
      <c r="A127" s="343"/>
      <c r="B127" s="352"/>
      <c r="C127" s="346"/>
      <c r="D127" s="346"/>
      <c r="E127" s="346"/>
      <c r="F127" s="346"/>
      <c r="G127" s="349"/>
      <c r="H127" s="346"/>
      <c r="I127" s="328"/>
      <c r="J127" s="328"/>
      <c r="K127" s="328"/>
      <c r="L127" s="328"/>
      <c r="M127" s="328"/>
      <c r="N127" s="328"/>
      <c r="O127" s="267">
        <v>60</v>
      </c>
    </row>
    <row r="128" spans="1:15" ht="15.75" x14ac:dyDescent="0.25">
      <c r="A128" s="343"/>
      <c r="B128" s="353"/>
      <c r="C128" s="347"/>
      <c r="D128" s="347"/>
      <c r="E128" s="347"/>
      <c r="F128" s="347"/>
      <c r="G128" s="350"/>
      <c r="H128" s="347"/>
      <c r="I128" s="329"/>
      <c r="J128" s="329"/>
      <c r="K128" s="329"/>
      <c r="L128" s="329"/>
      <c r="M128" s="329"/>
      <c r="N128" s="329"/>
      <c r="O128" s="230">
        <f>O125+O126+O127</f>
        <v>1413</v>
      </c>
    </row>
    <row r="129" spans="1:15" ht="15.75" x14ac:dyDescent="0.25">
      <c r="A129" s="343"/>
      <c r="B129" s="228"/>
      <c r="C129" s="202"/>
      <c r="D129" s="344" t="s">
        <v>116</v>
      </c>
      <c r="E129" s="344"/>
      <c r="F129" s="344"/>
      <c r="G129" s="264" t="s">
        <v>117</v>
      </c>
      <c r="H129" s="260"/>
      <c r="I129" s="267"/>
      <c r="J129" s="267"/>
      <c r="K129" s="267"/>
      <c r="L129" s="267"/>
      <c r="M129" s="267"/>
      <c r="N129" s="267"/>
      <c r="O129" s="267"/>
    </row>
    <row r="130" spans="1:15" ht="15.75" x14ac:dyDescent="0.25">
      <c r="A130" s="343"/>
      <c r="B130" s="343"/>
      <c r="C130" s="343"/>
      <c r="D130" s="265" t="s">
        <v>76</v>
      </c>
      <c r="E130" s="265" t="s">
        <v>77</v>
      </c>
      <c r="F130" s="271" t="s">
        <v>141</v>
      </c>
      <c r="G130" s="330"/>
      <c r="H130" s="330"/>
      <c r="I130" s="330"/>
      <c r="J130" s="330"/>
      <c r="K130" s="330"/>
      <c r="L130" s="330"/>
      <c r="M130" s="330"/>
      <c r="N130" s="330"/>
      <c r="O130" s="331"/>
    </row>
    <row r="131" spans="1:15" ht="15.75" x14ac:dyDescent="0.25">
      <c r="A131" s="343"/>
      <c r="B131" s="343"/>
      <c r="C131" s="343"/>
      <c r="D131" s="260">
        <v>9</v>
      </c>
      <c r="E131" s="260">
        <v>263</v>
      </c>
      <c r="F131" s="260">
        <v>11</v>
      </c>
      <c r="G131" s="261">
        <v>44061</v>
      </c>
      <c r="H131" s="260">
        <v>0</v>
      </c>
      <c r="I131" s="267">
        <v>0</v>
      </c>
      <c r="J131" s="267">
        <v>0</v>
      </c>
      <c r="K131" s="267">
        <v>0</v>
      </c>
      <c r="L131" s="267">
        <v>263</v>
      </c>
      <c r="M131" s="274">
        <v>11</v>
      </c>
      <c r="N131" s="274">
        <f>L131-M131</f>
        <v>252</v>
      </c>
      <c r="O131" s="230">
        <v>252</v>
      </c>
    </row>
    <row r="132" spans="1:15" ht="15.75" x14ac:dyDescent="0.25">
      <c r="A132" s="330"/>
      <c r="B132" s="330"/>
      <c r="C132" s="330"/>
      <c r="D132" s="330"/>
      <c r="E132" s="330"/>
      <c r="F132" s="330"/>
      <c r="G132" s="330"/>
      <c r="H132" s="330"/>
      <c r="I132" s="330"/>
      <c r="J132" s="330"/>
      <c r="K132" s="330"/>
      <c r="L132" s="330"/>
      <c r="M132" s="330"/>
      <c r="N132" s="330"/>
      <c r="O132" s="331"/>
    </row>
    <row r="133" spans="1:15" ht="15.75" x14ac:dyDescent="0.25">
      <c r="A133" s="201" t="s">
        <v>111</v>
      </c>
      <c r="B133" s="268"/>
      <c r="C133" s="201"/>
      <c r="D133" s="354" t="s">
        <v>112</v>
      </c>
      <c r="E133" s="354"/>
      <c r="F133" s="354"/>
      <c r="G133" s="259" t="s">
        <v>113</v>
      </c>
      <c r="H133" s="201" t="s">
        <v>8</v>
      </c>
      <c r="I133" s="269" t="s">
        <v>114</v>
      </c>
      <c r="J133" s="269" t="s">
        <v>78</v>
      </c>
      <c r="K133" s="269" t="s">
        <v>79</v>
      </c>
      <c r="L133" s="269" t="s">
        <v>115</v>
      </c>
      <c r="M133" s="269" t="s">
        <v>335</v>
      </c>
      <c r="N133" s="269" t="s">
        <v>336</v>
      </c>
      <c r="O133" s="269" t="s">
        <v>80</v>
      </c>
    </row>
    <row r="134" spans="1:15" ht="15.75" x14ac:dyDescent="0.25">
      <c r="A134" s="343">
        <v>44061</v>
      </c>
      <c r="B134" s="270" t="s">
        <v>139</v>
      </c>
      <c r="C134" s="265" t="s">
        <v>140</v>
      </c>
      <c r="D134" s="265" t="s">
        <v>76</v>
      </c>
      <c r="E134" s="265" t="s">
        <v>77</v>
      </c>
      <c r="F134" s="271" t="s">
        <v>141</v>
      </c>
      <c r="G134" s="330"/>
      <c r="H134" s="330"/>
      <c r="I134" s="330"/>
      <c r="J134" s="330"/>
      <c r="K134" s="330"/>
      <c r="L134" s="330"/>
      <c r="M134" s="330"/>
      <c r="N134" s="330"/>
      <c r="O134" s="331"/>
    </row>
    <row r="135" spans="1:15" ht="15.75" x14ac:dyDescent="0.25">
      <c r="A135" s="343"/>
      <c r="B135" s="228">
        <v>100</v>
      </c>
      <c r="C135" s="260">
        <v>4</v>
      </c>
      <c r="D135" s="260">
        <v>6</v>
      </c>
      <c r="E135" s="260">
        <v>1394</v>
      </c>
      <c r="F135" s="260">
        <v>27</v>
      </c>
      <c r="G135" s="261">
        <v>44061</v>
      </c>
      <c r="H135" s="260">
        <v>0</v>
      </c>
      <c r="I135" s="267">
        <v>0</v>
      </c>
      <c r="J135" s="267">
        <v>0</v>
      </c>
      <c r="K135" s="267">
        <v>0</v>
      </c>
      <c r="L135" s="267">
        <v>1444</v>
      </c>
      <c r="M135" s="267">
        <v>29</v>
      </c>
      <c r="N135" s="272">
        <f>L135-M135</f>
        <v>1415</v>
      </c>
      <c r="O135" s="230">
        <v>1416</v>
      </c>
    </row>
    <row r="136" spans="1:15" ht="15.75" x14ac:dyDescent="0.25">
      <c r="A136" s="343"/>
      <c r="B136" s="228"/>
      <c r="C136" s="202"/>
      <c r="D136" s="344" t="s">
        <v>116</v>
      </c>
      <c r="E136" s="344"/>
      <c r="F136" s="344"/>
      <c r="G136" s="264" t="s">
        <v>117</v>
      </c>
      <c r="H136" s="260"/>
      <c r="I136" s="267"/>
      <c r="J136" s="267"/>
      <c r="K136" s="267"/>
      <c r="L136" s="267"/>
      <c r="M136" s="267"/>
      <c r="N136" s="267"/>
      <c r="O136" s="267"/>
    </row>
    <row r="137" spans="1:15" ht="15.75" x14ac:dyDescent="0.25">
      <c r="A137" s="343"/>
      <c r="B137" s="343"/>
      <c r="C137" s="343"/>
      <c r="D137" s="265" t="s">
        <v>76</v>
      </c>
      <c r="E137" s="265" t="s">
        <v>77</v>
      </c>
      <c r="F137" s="271" t="s">
        <v>141</v>
      </c>
      <c r="G137" s="330"/>
      <c r="H137" s="330"/>
      <c r="I137" s="330"/>
      <c r="J137" s="330"/>
      <c r="K137" s="330"/>
      <c r="L137" s="330"/>
      <c r="M137" s="330"/>
      <c r="N137" s="330"/>
      <c r="O137" s="331"/>
    </row>
    <row r="138" spans="1:15" ht="15.75" x14ac:dyDescent="0.25">
      <c r="A138" s="343"/>
      <c r="B138" s="343"/>
      <c r="C138" s="343"/>
      <c r="D138" s="260">
        <v>0</v>
      </c>
      <c r="E138" s="260">
        <v>300</v>
      </c>
      <c r="F138" s="260">
        <v>12</v>
      </c>
      <c r="G138" s="261">
        <v>44062</v>
      </c>
      <c r="H138" s="260">
        <v>0</v>
      </c>
      <c r="I138" s="267">
        <v>0</v>
      </c>
      <c r="J138" s="267">
        <v>0</v>
      </c>
      <c r="K138" s="267">
        <v>0</v>
      </c>
      <c r="L138" s="267">
        <v>300</v>
      </c>
      <c r="M138" s="267">
        <v>12</v>
      </c>
      <c r="N138" s="272">
        <f>L138-M138</f>
        <v>288</v>
      </c>
      <c r="O138" s="230">
        <v>288</v>
      </c>
    </row>
    <row r="139" spans="1:15" ht="15.75" x14ac:dyDescent="0.25">
      <c r="A139" s="330"/>
      <c r="B139" s="330"/>
      <c r="C139" s="330"/>
      <c r="D139" s="330"/>
      <c r="E139" s="330"/>
      <c r="F139" s="330"/>
      <c r="G139" s="330"/>
      <c r="H139" s="330"/>
      <c r="I139" s="330"/>
      <c r="J139" s="330"/>
      <c r="K139" s="330"/>
      <c r="L139" s="330"/>
      <c r="M139" s="330"/>
      <c r="N139" s="330"/>
      <c r="O139" s="331"/>
    </row>
    <row r="140" spans="1:15" ht="15.75" x14ac:dyDescent="0.25">
      <c r="A140" s="201" t="s">
        <v>111</v>
      </c>
      <c r="B140" s="268"/>
      <c r="C140" s="201"/>
      <c r="D140" s="354" t="s">
        <v>112</v>
      </c>
      <c r="E140" s="354"/>
      <c r="F140" s="354"/>
      <c r="G140" s="259" t="s">
        <v>113</v>
      </c>
      <c r="H140" s="201" t="s">
        <v>8</v>
      </c>
      <c r="I140" s="269" t="s">
        <v>114</v>
      </c>
      <c r="J140" s="269" t="s">
        <v>78</v>
      </c>
      <c r="K140" s="269" t="s">
        <v>79</v>
      </c>
      <c r="L140" s="269" t="s">
        <v>115</v>
      </c>
      <c r="M140" s="269" t="s">
        <v>335</v>
      </c>
      <c r="N140" s="269" t="s">
        <v>336</v>
      </c>
      <c r="O140" s="269" t="s">
        <v>80</v>
      </c>
    </row>
    <row r="141" spans="1:15" ht="15.75" x14ac:dyDescent="0.25">
      <c r="A141" s="343">
        <v>44062</v>
      </c>
      <c r="B141" s="270" t="s">
        <v>139</v>
      </c>
      <c r="C141" s="265" t="s">
        <v>140</v>
      </c>
      <c r="D141" s="265" t="s">
        <v>76</v>
      </c>
      <c r="E141" s="265" t="s">
        <v>77</v>
      </c>
      <c r="F141" s="271" t="s">
        <v>141</v>
      </c>
      <c r="G141" s="330"/>
      <c r="H141" s="330"/>
      <c r="I141" s="330"/>
      <c r="J141" s="330"/>
      <c r="K141" s="330"/>
      <c r="L141" s="330"/>
      <c r="M141" s="330"/>
      <c r="N141" s="330"/>
      <c r="O141" s="331"/>
    </row>
    <row r="142" spans="1:15" ht="15.75" x14ac:dyDescent="0.25">
      <c r="A142" s="343"/>
      <c r="B142" s="228">
        <v>100</v>
      </c>
      <c r="C142" s="260">
        <v>6</v>
      </c>
      <c r="D142" s="260">
        <v>8</v>
      </c>
      <c r="E142" s="260">
        <v>1392</v>
      </c>
      <c r="F142" s="260">
        <v>29</v>
      </c>
      <c r="G142" s="261">
        <v>44062</v>
      </c>
      <c r="H142" s="260">
        <v>0</v>
      </c>
      <c r="I142" s="267">
        <v>0</v>
      </c>
      <c r="J142" s="267">
        <v>0</v>
      </c>
      <c r="K142" s="267">
        <v>0</v>
      </c>
      <c r="L142" s="267">
        <v>1442</v>
      </c>
      <c r="M142" s="267">
        <v>32</v>
      </c>
      <c r="N142" s="274">
        <f>L142-M142</f>
        <v>1410</v>
      </c>
      <c r="O142" s="230">
        <v>1410</v>
      </c>
    </row>
    <row r="143" spans="1:15" ht="15.75" x14ac:dyDescent="0.25">
      <c r="A143" s="343"/>
      <c r="B143" s="228"/>
      <c r="C143" s="202"/>
      <c r="D143" s="344" t="s">
        <v>116</v>
      </c>
      <c r="E143" s="344"/>
      <c r="F143" s="344"/>
      <c r="G143" s="264" t="s">
        <v>117</v>
      </c>
      <c r="H143" s="260"/>
      <c r="I143" s="267"/>
      <c r="J143" s="267"/>
      <c r="K143" s="267"/>
      <c r="L143" s="267"/>
      <c r="M143" s="267"/>
      <c r="N143" s="267"/>
      <c r="O143" s="267"/>
    </row>
    <row r="144" spans="1:15" ht="15.75" x14ac:dyDescent="0.25">
      <c r="A144" s="343"/>
      <c r="B144" s="343"/>
      <c r="C144" s="343"/>
      <c r="D144" s="265" t="s">
        <v>76</v>
      </c>
      <c r="E144" s="265" t="s">
        <v>77</v>
      </c>
      <c r="F144" s="271" t="s">
        <v>141</v>
      </c>
      <c r="G144" s="330"/>
      <c r="H144" s="330"/>
      <c r="I144" s="330"/>
      <c r="J144" s="330"/>
      <c r="K144" s="330"/>
      <c r="L144" s="330"/>
      <c r="M144" s="330"/>
      <c r="N144" s="330"/>
      <c r="O144" s="331"/>
    </row>
    <row r="145" spans="1:15" ht="15.75" x14ac:dyDescent="0.25">
      <c r="A145" s="343"/>
      <c r="B145" s="343"/>
      <c r="C145" s="343"/>
      <c r="D145" s="330">
        <v>1</v>
      </c>
      <c r="E145" s="330">
        <v>299</v>
      </c>
      <c r="F145" s="330">
        <v>10</v>
      </c>
      <c r="G145" s="343">
        <v>44063</v>
      </c>
      <c r="H145" s="330">
        <v>0</v>
      </c>
      <c r="I145" s="331">
        <v>0</v>
      </c>
      <c r="J145" s="331">
        <v>0</v>
      </c>
      <c r="K145" s="331">
        <v>0</v>
      </c>
      <c r="L145" s="331">
        <v>299</v>
      </c>
      <c r="M145" s="331">
        <v>10</v>
      </c>
      <c r="N145" s="331">
        <f>L145-M145</f>
        <v>289</v>
      </c>
      <c r="O145" s="267">
        <v>269</v>
      </c>
    </row>
    <row r="146" spans="1:15" ht="15.75" x14ac:dyDescent="0.25">
      <c r="A146" s="343"/>
      <c r="B146" s="343"/>
      <c r="C146" s="343"/>
      <c r="D146" s="330"/>
      <c r="E146" s="330"/>
      <c r="F146" s="330"/>
      <c r="G146" s="343"/>
      <c r="H146" s="330"/>
      <c r="I146" s="331"/>
      <c r="J146" s="331"/>
      <c r="K146" s="331"/>
      <c r="L146" s="331"/>
      <c r="M146" s="331"/>
      <c r="N146" s="331"/>
      <c r="O146" s="267">
        <v>20</v>
      </c>
    </row>
    <row r="147" spans="1:15" ht="15.75" x14ac:dyDescent="0.25">
      <c r="A147" s="260"/>
      <c r="B147" s="228"/>
      <c r="C147" s="260"/>
      <c r="D147" s="330"/>
      <c r="E147" s="330"/>
      <c r="F147" s="330"/>
      <c r="G147" s="343"/>
      <c r="H147" s="330"/>
      <c r="I147" s="331"/>
      <c r="J147" s="331"/>
      <c r="K147" s="331"/>
      <c r="L147" s="331"/>
      <c r="M147" s="331"/>
      <c r="N147" s="331"/>
      <c r="O147" s="230">
        <f>O145+O146</f>
        <v>289</v>
      </c>
    </row>
    <row r="148" spans="1:15" ht="15.75" x14ac:dyDescent="0.25">
      <c r="A148" s="330"/>
      <c r="B148" s="330"/>
      <c r="C148" s="330"/>
      <c r="D148" s="330"/>
      <c r="E148" s="330"/>
      <c r="F148" s="330"/>
      <c r="G148" s="330"/>
      <c r="H148" s="330"/>
      <c r="I148" s="330"/>
      <c r="J148" s="330"/>
      <c r="K148" s="330"/>
      <c r="L148" s="330"/>
      <c r="M148" s="330"/>
      <c r="N148" s="330"/>
      <c r="O148" s="330"/>
    </row>
    <row r="149" spans="1:15" ht="15.75" x14ac:dyDescent="0.25">
      <c r="A149" s="201" t="s">
        <v>111</v>
      </c>
      <c r="B149" s="268"/>
      <c r="C149" s="201"/>
      <c r="D149" s="354" t="s">
        <v>112</v>
      </c>
      <c r="E149" s="354"/>
      <c r="F149" s="354"/>
      <c r="G149" s="259" t="s">
        <v>113</v>
      </c>
      <c r="H149" s="201" t="s">
        <v>8</v>
      </c>
      <c r="I149" s="269" t="s">
        <v>114</v>
      </c>
      <c r="J149" s="269" t="s">
        <v>78</v>
      </c>
      <c r="K149" s="269" t="s">
        <v>79</v>
      </c>
      <c r="L149" s="269" t="s">
        <v>115</v>
      </c>
      <c r="M149" s="269" t="s">
        <v>335</v>
      </c>
      <c r="N149" s="269" t="s">
        <v>336</v>
      </c>
      <c r="O149" s="269" t="s">
        <v>80</v>
      </c>
    </row>
    <row r="150" spans="1:15" ht="15.75" x14ac:dyDescent="0.25">
      <c r="A150" s="343">
        <v>44063</v>
      </c>
      <c r="B150" s="270" t="s">
        <v>139</v>
      </c>
      <c r="C150" s="265" t="s">
        <v>140</v>
      </c>
      <c r="D150" s="265" t="s">
        <v>76</v>
      </c>
      <c r="E150" s="265" t="s">
        <v>77</v>
      </c>
      <c r="F150" s="271" t="s">
        <v>141</v>
      </c>
      <c r="G150" s="330"/>
      <c r="H150" s="330"/>
      <c r="I150" s="330"/>
      <c r="J150" s="330"/>
      <c r="K150" s="330"/>
      <c r="L150" s="330"/>
      <c r="M150" s="330"/>
      <c r="N150" s="330"/>
      <c r="O150" s="331"/>
    </row>
    <row r="151" spans="1:15" ht="15.75" x14ac:dyDescent="0.25">
      <c r="A151" s="343"/>
      <c r="B151" s="228">
        <v>100</v>
      </c>
      <c r="C151" s="260">
        <v>5</v>
      </c>
      <c r="D151" s="260">
        <v>11</v>
      </c>
      <c r="E151" s="260">
        <v>1389</v>
      </c>
      <c r="F151" s="260">
        <v>25</v>
      </c>
      <c r="G151" s="261">
        <v>44063</v>
      </c>
      <c r="H151" s="260">
        <v>0</v>
      </c>
      <c r="I151" s="267">
        <v>0</v>
      </c>
      <c r="J151" s="267">
        <v>0</v>
      </c>
      <c r="K151" s="267">
        <v>0</v>
      </c>
      <c r="L151" s="267">
        <v>1439</v>
      </c>
      <c r="M151" s="274">
        <v>27.5</v>
      </c>
      <c r="N151" s="274">
        <f>L151-M151</f>
        <v>1411.5</v>
      </c>
      <c r="O151" s="230">
        <v>1412</v>
      </c>
    </row>
    <row r="152" spans="1:15" ht="15.75" x14ac:dyDescent="0.25">
      <c r="A152" s="343"/>
      <c r="B152" s="228"/>
      <c r="C152" s="202"/>
      <c r="D152" s="344" t="s">
        <v>116</v>
      </c>
      <c r="E152" s="344"/>
      <c r="F152" s="344"/>
      <c r="G152" s="264" t="s">
        <v>117</v>
      </c>
      <c r="H152" s="260"/>
      <c r="I152" s="267"/>
      <c r="J152" s="267"/>
      <c r="K152" s="267"/>
      <c r="L152" s="267"/>
      <c r="M152" s="267"/>
      <c r="N152" s="267"/>
      <c r="O152" s="267"/>
    </row>
    <row r="153" spans="1:15" ht="15.75" x14ac:dyDescent="0.25">
      <c r="A153" s="343"/>
      <c r="B153" s="343"/>
      <c r="C153" s="343"/>
      <c r="D153" s="265" t="s">
        <v>76</v>
      </c>
      <c r="E153" s="265" t="s">
        <v>77</v>
      </c>
      <c r="F153" s="271" t="s">
        <v>141</v>
      </c>
      <c r="G153" s="330"/>
      <c r="H153" s="330"/>
      <c r="I153" s="330"/>
      <c r="J153" s="330"/>
      <c r="K153" s="330"/>
      <c r="L153" s="330"/>
      <c r="M153" s="330"/>
      <c r="N153" s="330"/>
      <c r="O153" s="331"/>
    </row>
    <row r="154" spans="1:15" ht="15.75" x14ac:dyDescent="0.25">
      <c r="A154" s="343"/>
      <c r="B154" s="343"/>
      <c r="C154" s="343"/>
      <c r="D154" s="260">
        <v>5</v>
      </c>
      <c r="E154" s="260">
        <v>295</v>
      </c>
      <c r="F154" s="260">
        <v>8</v>
      </c>
      <c r="G154" s="261">
        <v>44064</v>
      </c>
      <c r="H154" s="260">
        <v>0</v>
      </c>
      <c r="I154" s="267">
        <v>0</v>
      </c>
      <c r="J154" s="267">
        <v>0</v>
      </c>
      <c r="K154" s="267">
        <v>0</v>
      </c>
      <c r="L154" s="267">
        <v>295</v>
      </c>
      <c r="M154" s="274">
        <v>8</v>
      </c>
      <c r="N154" s="274">
        <f>L154-M154</f>
        <v>287</v>
      </c>
      <c r="O154" s="230">
        <v>287</v>
      </c>
    </row>
    <row r="155" spans="1:15" ht="15.75" x14ac:dyDescent="0.25">
      <c r="A155" s="343"/>
      <c r="B155" s="343"/>
      <c r="C155" s="343"/>
      <c r="D155" s="343"/>
      <c r="E155" s="343"/>
      <c r="F155" s="343"/>
      <c r="G155" s="343"/>
      <c r="H155" s="343"/>
      <c r="I155" s="343"/>
      <c r="J155" s="343"/>
      <c r="K155" s="343"/>
      <c r="L155" s="343"/>
      <c r="M155" s="343"/>
      <c r="N155" s="343"/>
      <c r="O155" s="343"/>
    </row>
    <row r="156" spans="1:15" ht="15.75" x14ac:dyDescent="0.25">
      <c r="A156" s="201" t="s">
        <v>111</v>
      </c>
      <c r="B156" s="268"/>
      <c r="C156" s="201"/>
      <c r="D156" s="354" t="s">
        <v>112</v>
      </c>
      <c r="E156" s="354"/>
      <c r="F156" s="354"/>
      <c r="G156" s="259" t="s">
        <v>113</v>
      </c>
      <c r="H156" s="201" t="s">
        <v>8</v>
      </c>
      <c r="I156" s="269" t="s">
        <v>114</v>
      </c>
      <c r="J156" s="269" t="s">
        <v>78</v>
      </c>
      <c r="K156" s="269" t="s">
        <v>79</v>
      </c>
      <c r="L156" s="269" t="s">
        <v>115</v>
      </c>
      <c r="M156" s="269" t="s">
        <v>335</v>
      </c>
      <c r="N156" s="269" t="s">
        <v>336</v>
      </c>
      <c r="O156" s="269" t="s">
        <v>80</v>
      </c>
    </row>
    <row r="157" spans="1:15" ht="15.75" x14ac:dyDescent="0.25">
      <c r="A157" s="343">
        <v>44064</v>
      </c>
      <c r="B157" s="270" t="s">
        <v>139</v>
      </c>
      <c r="C157" s="265" t="s">
        <v>140</v>
      </c>
      <c r="D157" s="265" t="s">
        <v>76</v>
      </c>
      <c r="E157" s="265" t="s">
        <v>77</v>
      </c>
      <c r="F157" s="271" t="s">
        <v>141</v>
      </c>
      <c r="G157" s="330"/>
      <c r="H157" s="330"/>
      <c r="I157" s="330"/>
      <c r="J157" s="330"/>
      <c r="K157" s="330"/>
      <c r="L157" s="330"/>
      <c r="M157" s="330"/>
      <c r="N157" s="330"/>
      <c r="O157" s="331"/>
    </row>
    <row r="158" spans="1:15" ht="15.75" x14ac:dyDescent="0.25">
      <c r="A158" s="343"/>
      <c r="B158" s="228">
        <v>100</v>
      </c>
      <c r="C158" s="260">
        <v>2</v>
      </c>
      <c r="D158" s="260">
        <v>19</v>
      </c>
      <c r="E158" s="260">
        <v>1381</v>
      </c>
      <c r="F158" s="260">
        <v>20</v>
      </c>
      <c r="G158" s="261">
        <v>44064</v>
      </c>
      <c r="H158" s="260">
        <v>0</v>
      </c>
      <c r="I158" s="267">
        <v>0</v>
      </c>
      <c r="J158" s="267">
        <v>0</v>
      </c>
      <c r="K158" s="267">
        <v>0</v>
      </c>
      <c r="L158" s="267">
        <v>1431</v>
      </c>
      <c r="M158" s="274">
        <v>21</v>
      </c>
      <c r="N158" s="274">
        <f>L158-M158</f>
        <v>1410</v>
      </c>
      <c r="O158" s="230">
        <v>1411</v>
      </c>
    </row>
    <row r="159" spans="1:15" ht="15.75" x14ac:dyDescent="0.25">
      <c r="A159" s="343"/>
      <c r="B159" s="228"/>
      <c r="C159" s="202"/>
      <c r="D159" s="344" t="s">
        <v>116</v>
      </c>
      <c r="E159" s="344"/>
      <c r="F159" s="344"/>
      <c r="G159" s="264" t="s">
        <v>117</v>
      </c>
      <c r="H159" s="260"/>
      <c r="I159" s="267"/>
      <c r="J159" s="267"/>
      <c r="K159" s="267"/>
      <c r="L159" s="267"/>
      <c r="M159" s="267"/>
      <c r="N159" s="267"/>
      <c r="O159" s="267"/>
    </row>
    <row r="160" spans="1:15" ht="15.75" x14ac:dyDescent="0.25">
      <c r="A160" s="343"/>
      <c r="B160" s="343"/>
      <c r="C160" s="343"/>
      <c r="D160" s="265" t="s">
        <v>76</v>
      </c>
      <c r="E160" s="265" t="s">
        <v>77</v>
      </c>
      <c r="F160" s="271" t="s">
        <v>141</v>
      </c>
      <c r="G160" s="330"/>
      <c r="H160" s="330"/>
      <c r="I160" s="330"/>
      <c r="J160" s="330"/>
      <c r="K160" s="330"/>
      <c r="L160" s="330"/>
      <c r="M160" s="330"/>
      <c r="N160" s="330"/>
      <c r="O160" s="331"/>
    </row>
    <row r="161" spans="1:15" ht="15.75" x14ac:dyDescent="0.25">
      <c r="A161" s="343"/>
      <c r="B161" s="343"/>
      <c r="C161" s="343"/>
      <c r="D161" s="260">
        <v>0</v>
      </c>
      <c r="E161" s="260">
        <v>300</v>
      </c>
      <c r="F161" s="260">
        <v>11</v>
      </c>
      <c r="G161" s="261">
        <v>44067</v>
      </c>
      <c r="H161" s="260">
        <v>0</v>
      </c>
      <c r="I161" s="267">
        <v>0</v>
      </c>
      <c r="J161" s="267">
        <v>0</v>
      </c>
      <c r="K161" s="267">
        <v>0</v>
      </c>
      <c r="L161" s="267">
        <v>300</v>
      </c>
      <c r="M161" s="274">
        <v>11</v>
      </c>
      <c r="N161" s="274">
        <f>L161-M161</f>
        <v>289</v>
      </c>
      <c r="O161" s="230">
        <v>289</v>
      </c>
    </row>
    <row r="162" spans="1:15" ht="15.75" x14ac:dyDescent="0.25">
      <c r="A162" s="332" t="s">
        <v>342</v>
      </c>
      <c r="B162" s="332"/>
      <c r="C162" s="332"/>
      <c r="D162" s="332"/>
      <c r="E162" s="332"/>
      <c r="F162" s="332"/>
      <c r="G162" s="332"/>
      <c r="H162" s="333" t="s">
        <v>5</v>
      </c>
      <c r="I162" s="333"/>
      <c r="J162" s="333"/>
      <c r="K162" s="333"/>
      <c r="L162" s="230">
        <f>L125+L131+L135+L138+L142+L145+L151+L154+L158+L161</f>
        <v>8652</v>
      </c>
      <c r="M162" s="230">
        <f>M125+M131+M135+M138+M142+M145+M151+M154+M158+M161</f>
        <v>188</v>
      </c>
      <c r="N162" s="275">
        <f>L162-M162</f>
        <v>8464</v>
      </c>
      <c r="O162" s="210">
        <f>O128+O131+O135+O138+O142+O147+O151+O154+O158+O161</f>
        <v>8467</v>
      </c>
    </row>
    <row r="163" spans="1:15" ht="15.75" x14ac:dyDescent="0.25">
      <c r="A163" s="330"/>
      <c r="B163" s="330"/>
      <c r="C163" s="330"/>
      <c r="D163" s="330"/>
      <c r="E163" s="330"/>
      <c r="F163" s="330"/>
      <c r="G163" s="330"/>
      <c r="H163" s="330"/>
      <c r="I163" s="330"/>
      <c r="J163" s="330"/>
      <c r="K163" s="330"/>
      <c r="L163" s="330"/>
      <c r="M163" s="330"/>
      <c r="N163" s="330"/>
      <c r="O163" s="330"/>
    </row>
    <row r="164" spans="1:15" ht="15.75" x14ac:dyDescent="0.25">
      <c r="A164" s="201" t="s">
        <v>111</v>
      </c>
      <c r="B164" s="268"/>
      <c r="C164" s="201"/>
      <c r="D164" s="354" t="s">
        <v>112</v>
      </c>
      <c r="E164" s="354"/>
      <c r="F164" s="354"/>
      <c r="G164" s="259" t="s">
        <v>113</v>
      </c>
      <c r="H164" s="201" t="s">
        <v>8</v>
      </c>
      <c r="I164" s="269" t="s">
        <v>114</v>
      </c>
      <c r="J164" s="269" t="s">
        <v>78</v>
      </c>
      <c r="K164" s="269" t="s">
        <v>79</v>
      </c>
      <c r="L164" s="269" t="s">
        <v>115</v>
      </c>
      <c r="M164" s="269" t="s">
        <v>335</v>
      </c>
      <c r="N164" s="269" t="s">
        <v>336</v>
      </c>
      <c r="O164" s="269" t="s">
        <v>80</v>
      </c>
    </row>
    <row r="165" spans="1:15" ht="15.75" x14ac:dyDescent="0.25">
      <c r="A165" s="343">
        <v>44067</v>
      </c>
      <c r="B165" s="270" t="s">
        <v>139</v>
      </c>
      <c r="C165" s="265" t="s">
        <v>140</v>
      </c>
      <c r="D165" s="265" t="s">
        <v>76</v>
      </c>
      <c r="E165" s="265" t="s">
        <v>77</v>
      </c>
      <c r="F165" s="271" t="s">
        <v>141</v>
      </c>
      <c r="G165" s="330"/>
      <c r="H165" s="330"/>
      <c r="I165" s="330"/>
      <c r="J165" s="330"/>
      <c r="K165" s="330"/>
      <c r="L165" s="330"/>
      <c r="M165" s="330"/>
      <c r="N165" s="330"/>
      <c r="O165" s="331"/>
    </row>
    <row r="166" spans="1:15" ht="15.75" x14ac:dyDescent="0.25">
      <c r="A166" s="343"/>
      <c r="B166" s="351">
        <v>100</v>
      </c>
      <c r="C166" s="345">
        <v>4</v>
      </c>
      <c r="D166" s="345">
        <v>8</v>
      </c>
      <c r="E166" s="345">
        <v>1392</v>
      </c>
      <c r="F166" s="345">
        <v>25</v>
      </c>
      <c r="G166" s="348">
        <v>44067</v>
      </c>
      <c r="H166" s="345">
        <v>0</v>
      </c>
      <c r="I166" s="327">
        <v>0</v>
      </c>
      <c r="J166" s="327">
        <v>0</v>
      </c>
      <c r="K166" s="327">
        <v>0</v>
      </c>
      <c r="L166" s="327">
        <v>1442</v>
      </c>
      <c r="M166" s="327">
        <v>27</v>
      </c>
      <c r="N166" s="327">
        <f>L166-M166</f>
        <v>1415</v>
      </c>
      <c r="O166" s="267">
        <v>1375</v>
      </c>
    </row>
    <row r="167" spans="1:15" ht="15.75" x14ac:dyDescent="0.25">
      <c r="A167" s="343"/>
      <c r="B167" s="352"/>
      <c r="C167" s="346"/>
      <c r="D167" s="346"/>
      <c r="E167" s="346"/>
      <c r="F167" s="346"/>
      <c r="G167" s="349"/>
      <c r="H167" s="346"/>
      <c r="I167" s="328"/>
      <c r="J167" s="328"/>
      <c r="K167" s="328"/>
      <c r="L167" s="328"/>
      <c r="M167" s="328"/>
      <c r="N167" s="328"/>
      <c r="O167" s="267">
        <v>40</v>
      </c>
    </row>
    <row r="168" spans="1:15" ht="15.75" x14ac:dyDescent="0.25">
      <c r="A168" s="343"/>
      <c r="B168" s="353"/>
      <c r="C168" s="347"/>
      <c r="D168" s="347"/>
      <c r="E168" s="347"/>
      <c r="F168" s="347"/>
      <c r="G168" s="350"/>
      <c r="H168" s="347"/>
      <c r="I168" s="329"/>
      <c r="J168" s="329"/>
      <c r="K168" s="329"/>
      <c r="L168" s="329"/>
      <c r="M168" s="329"/>
      <c r="N168" s="329"/>
      <c r="O168" s="230">
        <f>O166+O167</f>
        <v>1415</v>
      </c>
    </row>
    <row r="169" spans="1:15" ht="15.75" x14ac:dyDescent="0.25">
      <c r="A169" s="343"/>
      <c r="B169" s="228"/>
      <c r="C169" s="202"/>
      <c r="D169" s="344" t="s">
        <v>116</v>
      </c>
      <c r="E169" s="344"/>
      <c r="F169" s="344"/>
      <c r="G169" s="264" t="s">
        <v>117</v>
      </c>
      <c r="H169" s="260"/>
      <c r="I169" s="267"/>
      <c r="J169" s="267"/>
      <c r="K169" s="267"/>
      <c r="L169" s="267"/>
      <c r="M169" s="267"/>
      <c r="N169" s="267"/>
      <c r="O169" s="267"/>
    </row>
    <row r="170" spans="1:15" ht="15.75" x14ac:dyDescent="0.25">
      <c r="A170" s="343"/>
      <c r="B170" s="343"/>
      <c r="C170" s="343"/>
      <c r="D170" s="265" t="s">
        <v>76</v>
      </c>
      <c r="E170" s="265" t="s">
        <v>77</v>
      </c>
      <c r="F170" s="271" t="s">
        <v>141</v>
      </c>
      <c r="G170" s="330"/>
      <c r="H170" s="330"/>
      <c r="I170" s="330"/>
      <c r="J170" s="330"/>
      <c r="K170" s="330"/>
      <c r="L170" s="330"/>
      <c r="M170" s="330"/>
      <c r="N170" s="330"/>
      <c r="O170" s="331"/>
    </row>
    <row r="171" spans="1:15" ht="15.75" x14ac:dyDescent="0.25">
      <c r="A171" s="343"/>
      <c r="B171" s="343"/>
      <c r="C171" s="343"/>
      <c r="D171" s="345">
        <v>3</v>
      </c>
      <c r="E171" s="345">
        <v>297</v>
      </c>
      <c r="F171" s="345">
        <v>9</v>
      </c>
      <c r="G171" s="348">
        <v>44068</v>
      </c>
      <c r="H171" s="345">
        <v>0</v>
      </c>
      <c r="I171" s="327">
        <v>0</v>
      </c>
      <c r="J171" s="327">
        <v>0</v>
      </c>
      <c r="K171" s="327">
        <v>0</v>
      </c>
      <c r="L171" s="327">
        <v>297</v>
      </c>
      <c r="M171" s="327">
        <v>9</v>
      </c>
      <c r="N171" s="327">
        <v>288</v>
      </c>
      <c r="O171" s="267">
        <v>248</v>
      </c>
    </row>
    <row r="172" spans="1:15" ht="15.75" x14ac:dyDescent="0.25">
      <c r="A172" s="343"/>
      <c r="B172" s="343"/>
      <c r="C172" s="343"/>
      <c r="D172" s="346"/>
      <c r="E172" s="346"/>
      <c r="F172" s="346"/>
      <c r="G172" s="349"/>
      <c r="H172" s="346"/>
      <c r="I172" s="328"/>
      <c r="J172" s="328"/>
      <c r="K172" s="328"/>
      <c r="L172" s="328"/>
      <c r="M172" s="328"/>
      <c r="N172" s="328"/>
      <c r="O172" s="267">
        <v>40</v>
      </c>
    </row>
    <row r="173" spans="1:15" ht="15.75" x14ac:dyDescent="0.25">
      <c r="A173" s="343"/>
      <c r="B173" s="343"/>
      <c r="C173" s="343"/>
      <c r="D173" s="347"/>
      <c r="E173" s="347"/>
      <c r="F173" s="347"/>
      <c r="G173" s="350"/>
      <c r="H173" s="347"/>
      <c r="I173" s="329"/>
      <c r="J173" s="329"/>
      <c r="K173" s="329"/>
      <c r="L173" s="329"/>
      <c r="M173" s="329"/>
      <c r="N173" s="329"/>
      <c r="O173" s="230">
        <f>O171+O172</f>
        <v>288</v>
      </c>
    </row>
    <row r="174" spans="1:15" ht="15.75" x14ac:dyDescent="0.25">
      <c r="A174" s="260"/>
      <c r="B174" s="228"/>
      <c r="C174" s="260"/>
      <c r="D174" s="260"/>
      <c r="E174" s="260"/>
      <c r="F174" s="260"/>
      <c r="G174" s="260"/>
      <c r="H174" s="260"/>
      <c r="I174" s="267"/>
      <c r="J174" s="267"/>
      <c r="K174" s="267"/>
      <c r="L174" s="267"/>
      <c r="M174" s="267"/>
      <c r="N174" s="267"/>
      <c r="O174" s="267"/>
    </row>
    <row r="175" spans="1:15" ht="15.75" x14ac:dyDescent="0.25">
      <c r="A175" s="201" t="s">
        <v>111</v>
      </c>
      <c r="B175" s="268"/>
      <c r="C175" s="201"/>
      <c r="D175" s="354" t="s">
        <v>112</v>
      </c>
      <c r="E175" s="354"/>
      <c r="F175" s="354"/>
      <c r="G175" s="259" t="s">
        <v>113</v>
      </c>
      <c r="H175" s="201" t="s">
        <v>8</v>
      </c>
      <c r="I175" s="269" t="s">
        <v>114</v>
      </c>
      <c r="J175" s="269" t="s">
        <v>78</v>
      </c>
      <c r="K175" s="269" t="s">
        <v>79</v>
      </c>
      <c r="L175" s="269" t="s">
        <v>115</v>
      </c>
      <c r="M175" s="269" t="s">
        <v>335</v>
      </c>
      <c r="N175" s="269" t="s">
        <v>336</v>
      </c>
      <c r="O175" s="269" t="s">
        <v>80</v>
      </c>
    </row>
    <row r="176" spans="1:15" ht="15.75" x14ac:dyDescent="0.25">
      <c r="A176" s="343">
        <v>44068</v>
      </c>
      <c r="B176" s="270" t="s">
        <v>139</v>
      </c>
      <c r="C176" s="265" t="s">
        <v>140</v>
      </c>
      <c r="D176" s="265" t="s">
        <v>76</v>
      </c>
      <c r="E176" s="265" t="s">
        <v>77</v>
      </c>
      <c r="F176" s="271" t="s">
        <v>141</v>
      </c>
      <c r="G176" s="330"/>
      <c r="H176" s="330"/>
      <c r="I176" s="330"/>
      <c r="J176" s="330"/>
      <c r="K176" s="330"/>
      <c r="L176" s="330"/>
      <c r="M176" s="330"/>
      <c r="N176" s="330"/>
      <c r="O176" s="331"/>
    </row>
    <row r="177" spans="1:15" ht="15.75" x14ac:dyDescent="0.25">
      <c r="A177" s="343"/>
      <c r="B177" s="351">
        <v>100</v>
      </c>
      <c r="C177" s="345">
        <v>6</v>
      </c>
      <c r="D177" s="345">
        <v>10</v>
      </c>
      <c r="E177" s="345">
        <v>1390</v>
      </c>
      <c r="F177" s="345">
        <v>23</v>
      </c>
      <c r="G177" s="276">
        <v>44068</v>
      </c>
      <c r="H177" s="345">
        <v>0</v>
      </c>
      <c r="I177" s="327">
        <v>0</v>
      </c>
      <c r="J177" s="327">
        <v>0</v>
      </c>
      <c r="K177" s="327">
        <v>0</v>
      </c>
      <c r="L177" s="327">
        <v>1440</v>
      </c>
      <c r="M177" s="327">
        <v>26</v>
      </c>
      <c r="N177" s="327">
        <f>L177-M177</f>
        <v>1414</v>
      </c>
      <c r="O177" s="267">
        <v>1395</v>
      </c>
    </row>
    <row r="178" spans="1:15" ht="15.75" x14ac:dyDescent="0.25">
      <c r="A178" s="343"/>
      <c r="B178" s="352"/>
      <c r="C178" s="346"/>
      <c r="D178" s="346"/>
      <c r="E178" s="346"/>
      <c r="F178" s="346"/>
      <c r="G178" s="229">
        <v>44069</v>
      </c>
      <c r="H178" s="346"/>
      <c r="I178" s="328"/>
      <c r="J178" s="328"/>
      <c r="K178" s="328"/>
      <c r="L178" s="328"/>
      <c r="M178" s="328"/>
      <c r="N178" s="328"/>
      <c r="O178" s="267">
        <v>20</v>
      </c>
    </row>
    <row r="179" spans="1:15" ht="15.75" x14ac:dyDescent="0.25">
      <c r="A179" s="343"/>
      <c r="B179" s="353"/>
      <c r="C179" s="347"/>
      <c r="D179" s="347"/>
      <c r="E179" s="347"/>
      <c r="F179" s="347"/>
      <c r="G179" s="261"/>
      <c r="H179" s="347"/>
      <c r="I179" s="329"/>
      <c r="J179" s="329"/>
      <c r="K179" s="329"/>
      <c r="L179" s="329"/>
      <c r="M179" s="329"/>
      <c r="N179" s="329"/>
      <c r="O179" s="230">
        <f>O177+O178</f>
        <v>1415</v>
      </c>
    </row>
    <row r="180" spans="1:15" ht="15.75" x14ac:dyDescent="0.25">
      <c r="A180" s="343"/>
      <c r="B180" s="228"/>
      <c r="C180" s="202"/>
      <c r="D180" s="344" t="s">
        <v>116</v>
      </c>
      <c r="E180" s="344"/>
      <c r="F180" s="344"/>
      <c r="G180" s="264" t="s">
        <v>117</v>
      </c>
      <c r="H180" s="260"/>
      <c r="I180" s="267"/>
      <c r="J180" s="267"/>
      <c r="K180" s="267"/>
      <c r="L180" s="267"/>
      <c r="M180" s="267"/>
      <c r="N180" s="267"/>
      <c r="O180" s="267"/>
    </row>
    <row r="181" spans="1:15" ht="15.75" x14ac:dyDescent="0.25">
      <c r="A181" s="343"/>
      <c r="B181" s="343"/>
      <c r="C181" s="343"/>
      <c r="D181" s="265" t="s">
        <v>76</v>
      </c>
      <c r="E181" s="265" t="s">
        <v>77</v>
      </c>
      <c r="F181" s="271" t="s">
        <v>141</v>
      </c>
      <c r="G181" s="330"/>
      <c r="H181" s="330"/>
      <c r="I181" s="330"/>
      <c r="J181" s="330"/>
      <c r="K181" s="330"/>
      <c r="L181" s="330"/>
      <c r="M181" s="330"/>
      <c r="N181" s="330"/>
      <c r="O181" s="331"/>
    </row>
    <row r="182" spans="1:15" ht="15.75" x14ac:dyDescent="0.25">
      <c r="A182" s="343"/>
      <c r="B182" s="343"/>
      <c r="C182" s="343"/>
      <c r="D182" s="345">
        <v>8</v>
      </c>
      <c r="E182" s="345">
        <v>292</v>
      </c>
      <c r="F182" s="345">
        <v>14</v>
      </c>
      <c r="G182" s="348">
        <v>44069</v>
      </c>
      <c r="H182" s="345">
        <v>0</v>
      </c>
      <c r="I182" s="327">
        <v>0</v>
      </c>
      <c r="J182" s="327">
        <v>0</v>
      </c>
      <c r="K182" s="327">
        <v>0</v>
      </c>
      <c r="L182" s="327">
        <v>292</v>
      </c>
      <c r="M182" s="327">
        <v>14</v>
      </c>
      <c r="N182" s="327">
        <f>L182-M182:M185</f>
        <v>278</v>
      </c>
      <c r="O182" s="267">
        <v>50</v>
      </c>
    </row>
    <row r="183" spans="1:15" ht="15.75" x14ac:dyDescent="0.25">
      <c r="A183" s="343"/>
      <c r="B183" s="343"/>
      <c r="C183" s="343"/>
      <c r="D183" s="346"/>
      <c r="E183" s="346"/>
      <c r="F183" s="346"/>
      <c r="G183" s="349"/>
      <c r="H183" s="346"/>
      <c r="I183" s="328"/>
      <c r="J183" s="328"/>
      <c r="K183" s="328"/>
      <c r="L183" s="328"/>
      <c r="M183" s="328"/>
      <c r="N183" s="328"/>
      <c r="O183" s="267">
        <v>40</v>
      </c>
    </row>
    <row r="184" spans="1:15" ht="15.75" x14ac:dyDescent="0.25">
      <c r="A184" s="343"/>
      <c r="B184" s="343"/>
      <c r="C184" s="343"/>
      <c r="D184" s="346"/>
      <c r="E184" s="346"/>
      <c r="F184" s="346"/>
      <c r="G184" s="349"/>
      <c r="H184" s="346"/>
      <c r="I184" s="328"/>
      <c r="J184" s="328"/>
      <c r="K184" s="328"/>
      <c r="L184" s="328"/>
      <c r="M184" s="328"/>
      <c r="N184" s="328"/>
      <c r="O184" s="267">
        <v>188</v>
      </c>
    </row>
    <row r="185" spans="1:15" ht="15.75" x14ac:dyDescent="0.25">
      <c r="A185" s="343"/>
      <c r="B185" s="343"/>
      <c r="C185" s="343"/>
      <c r="D185" s="347"/>
      <c r="E185" s="347"/>
      <c r="F185" s="347"/>
      <c r="G185" s="350"/>
      <c r="H185" s="347"/>
      <c r="I185" s="329"/>
      <c r="J185" s="329"/>
      <c r="K185" s="329"/>
      <c r="L185" s="329"/>
      <c r="M185" s="329"/>
      <c r="N185" s="329"/>
      <c r="O185" s="230">
        <f>O182+O183+O184</f>
        <v>278</v>
      </c>
    </row>
    <row r="186" spans="1:15" ht="15.75" x14ac:dyDescent="0.25">
      <c r="A186" s="260"/>
      <c r="B186" s="228"/>
      <c r="C186" s="260"/>
      <c r="D186" s="260"/>
      <c r="E186" s="260"/>
      <c r="F186" s="260"/>
      <c r="G186" s="260"/>
      <c r="H186" s="260"/>
      <c r="I186" s="267"/>
      <c r="J186" s="267"/>
      <c r="K186" s="267"/>
      <c r="L186" s="267"/>
      <c r="M186" s="267"/>
      <c r="N186" s="267"/>
      <c r="O186" s="267"/>
    </row>
    <row r="187" spans="1:15" ht="15.75" x14ac:dyDescent="0.25">
      <c r="A187" s="201" t="s">
        <v>111</v>
      </c>
      <c r="B187" s="268"/>
      <c r="C187" s="201"/>
      <c r="D187" s="354" t="s">
        <v>112</v>
      </c>
      <c r="E187" s="354"/>
      <c r="F187" s="354"/>
      <c r="G187" s="259" t="s">
        <v>113</v>
      </c>
      <c r="H187" s="201" t="s">
        <v>8</v>
      </c>
      <c r="I187" s="269" t="s">
        <v>114</v>
      </c>
      <c r="J187" s="269" t="s">
        <v>78</v>
      </c>
      <c r="K187" s="269" t="s">
        <v>79</v>
      </c>
      <c r="L187" s="269" t="s">
        <v>115</v>
      </c>
      <c r="M187" s="269" t="s">
        <v>335</v>
      </c>
      <c r="N187" s="269" t="s">
        <v>336</v>
      </c>
      <c r="O187" s="269" t="s">
        <v>80</v>
      </c>
    </row>
    <row r="188" spans="1:15" ht="15.75" x14ac:dyDescent="0.25">
      <c r="A188" s="343">
        <v>44069</v>
      </c>
      <c r="B188" s="270" t="s">
        <v>139</v>
      </c>
      <c r="C188" s="265" t="s">
        <v>140</v>
      </c>
      <c r="D188" s="265" t="s">
        <v>76</v>
      </c>
      <c r="E188" s="265" t="s">
        <v>77</v>
      </c>
      <c r="F188" s="271" t="s">
        <v>141</v>
      </c>
      <c r="G188" s="330"/>
      <c r="H188" s="330"/>
      <c r="I188" s="330"/>
      <c r="J188" s="330"/>
      <c r="K188" s="330"/>
      <c r="L188" s="330"/>
      <c r="M188" s="330"/>
      <c r="N188" s="330"/>
      <c r="O188" s="331"/>
    </row>
    <row r="189" spans="1:15" ht="15.75" x14ac:dyDescent="0.25">
      <c r="A189" s="343"/>
      <c r="B189" s="351">
        <v>100</v>
      </c>
      <c r="C189" s="345">
        <v>5</v>
      </c>
      <c r="D189" s="345">
        <v>9</v>
      </c>
      <c r="E189" s="345">
        <v>1391</v>
      </c>
      <c r="F189" s="345">
        <v>22</v>
      </c>
      <c r="G189" s="348">
        <v>44069</v>
      </c>
      <c r="H189" s="345">
        <v>0</v>
      </c>
      <c r="I189" s="327">
        <v>0</v>
      </c>
      <c r="J189" s="327">
        <v>0</v>
      </c>
      <c r="K189" s="327">
        <v>0</v>
      </c>
      <c r="L189" s="327">
        <v>1441</v>
      </c>
      <c r="M189" s="327">
        <v>24.5</v>
      </c>
      <c r="N189" s="327">
        <f>L189-M189</f>
        <v>1416.5</v>
      </c>
      <c r="O189" s="267">
        <v>1298</v>
      </c>
    </row>
    <row r="190" spans="1:15" ht="15.75" x14ac:dyDescent="0.25">
      <c r="A190" s="343"/>
      <c r="B190" s="352"/>
      <c r="C190" s="346"/>
      <c r="D190" s="346"/>
      <c r="E190" s="346"/>
      <c r="F190" s="346"/>
      <c r="G190" s="349"/>
      <c r="H190" s="346"/>
      <c r="I190" s="328"/>
      <c r="J190" s="328"/>
      <c r="K190" s="328"/>
      <c r="L190" s="328"/>
      <c r="M190" s="328"/>
      <c r="N190" s="328"/>
      <c r="O190" s="267">
        <v>30</v>
      </c>
    </row>
    <row r="191" spans="1:15" ht="15.75" x14ac:dyDescent="0.25">
      <c r="A191" s="343"/>
      <c r="B191" s="352"/>
      <c r="C191" s="346"/>
      <c r="D191" s="346"/>
      <c r="E191" s="346"/>
      <c r="F191" s="346"/>
      <c r="G191" s="349"/>
      <c r="H191" s="346"/>
      <c r="I191" s="328"/>
      <c r="J191" s="328"/>
      <c r="K191" s="328"/>
      <c r="L191" s="328"/>
      <c r="M191" s="328"/>
      <c r="N191" s="328"/>
      <c r="O191" s="267">
        <v>40</v>
      </c>
    </row>
    <row r="192" spans="1:15" ht="15.75" x14ac:dyDescent="0.25">
      <c r="A192" s="343"/>
      <c r="B192" s="352"/>
      <c r="C192" s="346"/>
      <c r="D192" s="346"/>
      <c r="E192" s="346"/>
      <c r="F192" s="346"/>
      <c r="G192" s="349"/>
      <c r="H192" s="346"/>
      <c r="I192" s="328"/>
      <c r="J192" s="328"/>
      <c r="K192" s="328"/>
      <c r="L192" s="328"/>
      <c r="M192" s="328"/>
      <c r="N192" s="328"/>
      <c r="O192" s="267">
        <v>50</v>
      </c>
    </row>
    <row r="193" spans="1:15" ht="15.75" x14ac:dyDescent="0.25">
      <c r="A193" s="343"/>
      <c r="B193" s="353"/>
      <c r="C193" s="347"/>
      <c r="D193" s="347"/>
      <c r="E193" s="347"/>
      <c r="F193" s="347"/>
      <c r="G193" s="350"/>
      <c r="H193" s="347"/>
      <c r="I193" s="329"/>
      <c r="J193" s="329"/>
      <c r="K193" s="329"/>
      <c r="L193" s="329"/>
      <c r="M193" s="329"/>
      <c r="N193" s="329"/>
      <c r="O193" s="230">
        <f>O189+O190+O191+O192</f>
        <v>1418</v>
      </c>
    </row>
    <row r="194" spans="1:15" ht="15.75" x14ac:dyDescent="0.25">
      <c r="A194" s="343"/>
      <c r="B194" s="228"/>
      <c r="C194" s="202"/>
      <c r="D194" s="344" t="s">
        <v>116</v>
      </c>
      <c r="E194" s="344"/>
      <c r="F194" s="344"/>
      <c r="G194" s="264" t="s">
        <v>117</v>
      </c>
      <c r="H194" s="260"/>
      <c r="I194" s="267"/>
      <c r="J194" s="267"/>
      <c r="K194" s="267"/>
      <c r="L194" s="267"/>
      <c r="M194" s="267"/>
      <c r="N194" s="267"/>
      <c r="O194" s="267"/>
    </row>
    <row r="195" spans="1:15" ht="15.75" x14ac:dyDescent="0.25">
      <c r="A195" s="343"/>
      <c r="B195" s="343"/>
      <c r="C195" s="343"/>
      <c r="D195" s="265" t="s">
        <v>76</v>
      </c>
      <c r="E195" s="265" t="s">
        <v>77</v>
      </c>
      <c r="F195" s="271" t="s">
        <v>141</v>
      </c>
      <c r="G195" s="330"/>
      <c r="H195" s="330"/>
      <c r="I195" s="330"/>
      <c r="J195" s="330"/>
      <c r="K195" s="330"/>
      <c r="L195" s="330"/>
      <c r="M195" s="330"/>
      <c r="N195" s="330"/>
      <c r="O195" s="331"/>
    </row>
    <row r="196" spans="1:15" ht="15.75" x14ac:dyDescent="0.25">
      <c r="A196" s="343"/>
      <c r="B196" s="343"/>
      <c r="C196" s="343"/>
      <c r="D196" s="260">
        <v>3</v>
      </c>
      <c r="E196" s="260">
        <v>297</v>
      </c>
      <c r="F196" s="260">
        <v>10</v>
      </c>
      <c r="G196" s="261">
        <v>44070</v>
      </c>
      <c r="H196" s="260">
        <v>0</v>
      </c>
      <c r="I196" s="267">
        <v>0</v>
      </c>
      <c r="J196" s="267">
        <v>0</v>
      </c>
      <c r="K196" s="267">
        <v>0</v>
      </c>
      <c r="L196" s="267">
        <v>297</v>
      </c>
      <c r="M196" s="267">
        <v>10</v>
      </c>
      <c r="N196" s="267">
        <f>L196-M196</f>
        <v>287</v>
      </c>
      <c r="O196" s="267">
        <v>287</v>
      </c>
    </row>
    <row r="197" spans="1:15" ht="15.75" x14ac:dyDescent="0.25">
      <c r="A197" s="363"/>
      <c r="B197" s="356"/>
      <c r="C197" s="356"/>
      <c r="D197" s="356"/>
      <c r="E197" s="356"/>
      <c r="F197" s="356"/>
      <c r="G197" s="356"/>
      <c r="H197" s="356"/>
      <c r="I197" s="356"/>
      <c r="J197" s="356"/>
      <c r="K197" s="356"/>
      <c r="L197" s="356"/>
      <c r="M197" s="356"/>
      <c r="N197" s="356"/>
      <c r="O197" s="357"/>
    </row>
    <row r="198" spans="1:15" ht="15.75" x14ac:dyDescent="0.25">
      <c r="A198" s="201" t="s">
        <v>111</v>
      </c>
      <c r="B198" s="268"/>
      <c r="C198" s="201"/>
      <c r="D198" s="354" t="s">
        <v>112</v>
      </c>
      <c r="E198" s="354"/>
      <c r="F198" s="354"/>
      <c r="G198" s="259" t="s">
        <v>113</v>
      </c>
      <c r="H198" s="201" t="s">
        <v>8</v>
      </c>
      <c r="I198" s="269" t="s">
        <v>114</v>
      </c>
      <c r="J198" s="269" t="s">
        <v>78</v>
      </c>
      <c r="K198" s="269" t="s">
        <v>79</v>
      </c>
      <c r="L198" s="269" t="s">
        <v>115</v>
      </c>
      <c r="M198" s="269" t="s">
        <v>335</v>
      </c>
      <c r="N198" s="269" t="s">
        <v>336</v>
      </c>
      <c r="O198" s="269" t="s">
        <v>80</v>
      </c>
    </row>
    <row r="199" spans="1:15" ht="15.75" x14ac:dyDescent="0.25">
      <c r="A199" s="343">
        <v>44070</v>
      </c>
      <c r="B199" s="270" t="s">
        <v>139</v>
      </c>
      <c r="C199" s="265" t="s">
        <v>140</v>
      </c>
      <c r="D199" s="265" t="s">
        <v>76</v>
      </c>
      <c r="E199" s="265" t="s">
        <v>77</v>
      </c>
      <c r="F199" s="271" t="s">
        <v>141</v>
      </c>
      <c r="G199" s="330"/>
      <c r="H199" s="330"/>
      <c r="I199" s="330"/>
      <c r="J199" s="330"/>
      <c r="K199" s="330"/>
      <c r="L199" s="330"/>
      <c r="M199" s="330"/>
      <c r="N199" s="330"/>
      <c r="O199" s="331"/>
    </row>
    <row r="200" spans="1:15" ht="15.75" x14ac:dyDescent="0.25">
      <c r="A200" s="343"/>
      <c r="B200" s="351">
        <v>100</v>
      </c>
      <c r="C200" s="345">
        <v>3</v>
      </c>
      <c r="D200" s="345">
        <v>7</v>
      </c>
      <c r="E200" s="345">
        <v>1393</v>
      </c>
      <c r="F200" s="345">
        <v>21</v>
      </c>
      <c r="G200" s="348">
        <v>44070</v>
      </c>
      <c r="H200" s="345">
        <v>0</v>
      </c>
      <c r="I200" s="327">
        <v>0</v>
      </c>
      <c r="J200" s="327">
        <v>0</v>
      </c>
      <c r="K200" s="327">
        <v>0</v>
      </c>
      <c r="L200" s="327">
        <v>1443</v>
      </c>
      <c r="M200" s="327">
        <v>22.5</v>
      </c>
      <c r="N200" s="327">
        <f>L200-M200</f>
        <v>1420.5</v>
      </c>
      <c r="O200" s="267">
        <v>1321</v>
      </c>
    </row>
    <row r="201" spans="1:15" ht="15.75" x14ac:dyDescent="0.25">
      <c r="A201" s="343"/>
      <c r="B201" s="352"/>
      <c r="C201" s="346"/>
      <c r="D201" s="346"/>
      <c r="E201" s="346"/>
      <c r="F201" s="346"/>
      <c r="G201" s="349"/>
      <c r="H201" s="346"/>
      <c r="I201" s="328"/>
      <c r="J201" s="328"/>
      <c r="K201" s="328"/>
      <c r="L201" s="328"/>
      <c r="M201" s="328"/>
      <c r="N201" s="328"/>
      <c r="O201" s="267">
        <v>100</v>
      </c>
    </row>
    <row r="202" spans="1:15" ht="15.75" x14ac:dyDescent="0.25">
      <c r="A202" s="343"/>
      <c r="B202" s="353"/>
      <c r="C202" s="347"/>
      <c r="D202" s="347"/>
      <c r="E202" s="347"/>
      <c r="F202" s="347"/>
      <c r="G202" s="350"/>
      <c r="H202" s="347"/>
      <c r="I202" s="329"/>
      <c r="J202" s="329"/>
      <c r="K202" s="329"/>
      <c r="L202" s="329"/>
      <c r="M202" s="329"/>
      <c r="N202" s="329"/>
      <c r="O202" s="230">
        <f>O200+O201</f>
        <v>1421</v>
      </c>
    </row>
    <row r="203" spans="1:15" ht="15.75" x14ac:dyDescent="0.25">
      <c r="A203" s="343"/>
      <c r="B203" s="228"/>
      <c r="C203" s="202"/>
      <c r="D203" s="344" t="s">
        <v>116</v>
      </c>
      <c r="E203" s="344"/>
      <c r="F203" s="344"/>
      <c r="G203" s="264" t="s">
        <v>117</v>
      </c>
      <c r="H203" s="260"/>
      <c r="I203" s="267"/>
      <c r="J203" s="267"/>
      <c r="K203" s="267"/>
      <c r="L203" s="267"/>
      <c r="M203" s="267"/>
      <c r="N203" s="267"/>
      <c r="O203" s="267"/>
    </row>
    <row r="204" spans="1:15" ht="15.75" x14ac:dyDescent="0.25">
      <c r="A204" s="343"/>
      <c r="B204" s="343"/>
      <c r="C204" s="343"/>
      <c r="D204" s="265" t="s">
        <v>76</v>
      </c>
      <c r="E204" s="265" t="s">
        <v>77</v>
      </c>
      <c r="F204" s="271" t="s">
        <v>141</v>
      </c>
      <c r="G204" s="330"/>
      <c r="H204" s="330"/>
      <c r="I204" s="330"/>
      <c r="J204" s="330"/>
      <c r="K204" s="330"/>
      <c r="L204" s="330"/>
      <c r="M204" s="330"/>
      <c r="N204" s="330"/>
      <c r="O204" s="331"/>
    </row>
    <row r="205" spans="1:15" ht="15.75" x14ac:dyDescent="0.25">
      <c r="A205" s="343"/>
      <c r="B205" s="343"/>
      <c r="C205" s="343"/>
      <c r="D205" s="345">
        <v>3</v>
      </c>
      <c r="E205" s="345">
        <v>297</v>
      </c>
      <c r="F205" s="345">
        <v>13</v>
      </c>
      <c r="G205" s="345" t="s">
        <v>343</v>
      </c>
      <c r="H205" s="345">
        <v>0</v>
      </c>
      <c r="I205" s="327">
        <v>0</v>
      </c>
      <c r="J205" s="327">
        <v>0</v>
      </c>
      <c r="K205" s="327">
        <v>0</v>
      </c>
      <c r="L205" s="327">
        <v>297</v>
      </c>
      <c r="M205" s="327">
        <v>13</v>
      </c>
      <c r="N205" s="327">
        <f>L205-M205</f>
        <v>284</v>
      </c>
      <c r="O205" s="267">
        <v>264</v>
      </c>
    </row>
    <row r="206" spans="1:15" ht="15.75" x14ac:dyDescent="0.25">
      <c r="A206" s="343"/>
      <c r="B206" s="343"/>
      <c r="C206" s="343"/>
      <c r="D206" s="346"/>
      <c r="E206" s="346"/>
      <c r="F206" s="346"/>
      <c r="G206" s="346"/>
      <c r="H206" s="346"/>
      <c r="I206" s="328"/>
      <c r="J206" s="328"/>
      <c r="K206" s="328"/>
      <c r="L206" s="328"/>
      <c r="M206" s="328"/>
      <c r="N206" s="328"/>
      <c r="O206" s="267">
        <v>20</v>
      </c>
    </row>
    <row r="207" spans="1:15" ht="15.75" x14ac:dyDescent="0.25">
      <c r="A207" s="343"/>
      <c r="B207" s="343"/>
      <c r="C207" s="343"/>
      <c r="D207" s="347"/>
      <c r="E207" s="347"/>
      <c r="F207" s="347"/>
      <c r="G207" s="347"/>
      <c r="H207" s="347"/>
      <c r="I207" s="329"/>
      <c r="J207" s="329"/>
      <c r="K207" s="329"/>
      <c r="L207" s="329"/>
      <c r="M207" s="329"/>
      <c r="N207" s="329"/>
      <c r="O207" s="230">
        <f>O205+O206</f>
        <v>284</v>
      </c>
    </row>
    <row r="208" spans="1:15" ht="15.75" x14ac:dyDescent="0.25">
      <c r="A208" s="260"/>
      <c r="B208" s="228"/>
      <c r="C208" s="260"/>
      <c r="D208" s="260"/>
      <c r="E208" s="260"/>
      <c r="F208" s="260"/>
      <c r="G208" s="260"/>
      <c r="H208" s="260"/>
      <c r="I208" s="267"/>
      <c r="J208" s="267"/>
      <c r="K208" s="267"/>
      <c r="L208" s="267"/>
      <c r="M208" s="267"/>
      <c r="N208" s="267"/>
      <c r="O208" s="267"/>
    </row>
    <row r="209" spans="1:15" ht="15.75" x14ac:dyDescent="0.25">
      <c r="A209" s="201" t="s">
        <v>111</v>
      </c>
      <c r="B209" s="268"/>
      <c r="C209" s="201"/>
      <c r="D209" s="354" t="s">
        <v>112</v>
      </c>
      <c r="E209" s="354"/>
      <c r="F209" s="354"/>
      <c r="G209" s="259" t="s">
        <v>113</v>
      </c>
      <c r="H209" s="201" t="s">
        <v>8</v>
      </c>
      <c r="I209" s="269" t="s">
        <v>114</v>
      </c>
      <c r="J209" s="269" t="s">
        <v>78</v>
      </c>
      <c r="K209" s="269" t="s">
        <v>79</v>
      </c>
      <c r="L209" s="269" t="s">
        <v>115</v>
      </c>
      <c r="M209" s="269" t="s">
        <v>335</v>
      </c>
      <c r="N209" s="269" t="s">
        <v>336</v>
      </c>
      <c r="O209" s="269" t="s">
        <v>80</v>
      </c>
    </row>
    <row r="210" spans="1:15" ht="15.75" x14ac:dyDescent="0.25">
      <c r="A210" s="343">
        <v>44071</v>
      </c>
      <c r="B210" s="270" t="s">
        <v>139</v>
      </c>
      <c r="C210" s="265" t="s">
        <v>140</v>
      </c>
      <c r="D210" s="265" t="s">
        <v>76</v>
      </c>
      <c r="E210" s="265" t="s">
        <v>77</v>
      </c>
      <c r="F210" s="271" t="s">
        <v>141</v>
      </c>
      <c r="G210" s="330"/>
      <c r="H210" s="330"/>
      <c r="I210" s="330"/>
      <c r="J210" s="330"/>
      <c r="K210" s="330"/>
      <c r="L210" s="330"/>
      <c r="M210" s="330"/>
      <c r="N210" s="330"/>
      <c r="O210" s="331"/>
    </row>
    <row r="211" spans="1:15" ht="15.75" x14ac:dyDescent="0.25">
      <c r="A211" s="343"/>
      <c r="B211" s="277">
        <v>100</v>
      </c>
      <c r="C211" s="278">
        <v>6</v>
      </c>
      <c r="D211" s="278">
        <v>10</v>
      </c>
      <c r="E211" s="278">
        <v>1390</v>
      </c>
      <c r="F211" s="278">
        <v>21</v>
      </c>
      <c r="G211" s="262">
        <v>44071</v>
      </c>
      <c r="H211" s="278">
        <v>0</v>
      </c>
      <c r="I211" s="279">
        <v>0</v>
      </c>
      <c r="J211" s="279">
        <v>0</v>
      </c>
      <c r="K211" s="279">
        <v>0</v>
      </c>
      <c r="L211" s="263">
        <v>1440</v>
      </c>
      <c r="M211" s="263">
        <v>24</v>
      </c>
      <c r="N211" s="279">
        <f>L211-M211</f>
        <v>1416</v>
      </c>
      <c r="O211" s="230">
        <v>1417</v>
      </c>
    </row>
    <row r="212" spans="1:15" ht="15.75" x14ac:dyDescent="0.25">
      <c r="A212" s="343"/>
      <c r="B212" s="228"/>
      <c r="C212" s="202"/>
      <c r="D212" s="344" t="s">
        <v>116</v>
      </c>
      <c r="E212" s="344"/>
      <c r="F212" s="344"/>
      <c r="G212" s="264" t="s">
        <v>117</v>
      </c>
      <c r="H212" s="260"/>
      <c r="I212" s="267"/>
      <c r="J212" s="267"/>
      <c r="K212" s="267"/>
      <c r="L212" s="267"/>
      <c r="M212" s="267"/>
      <c r="N212" s="267"/>
      <c r="O212" s="267"/>
    </row>
    <row r="213" spans="1:15" ht="15.75" x14ac:dyDescent="0.25">
      <c r="A213" s="343"/>
      <c r="B213" s="343"/>
      <c r="C213" s="343"/>
      <c r="D213" s="265" t="s">
        <v>76</v>
      </c>
      <c r="E213" s="265" t="s">
        <v>77</v>
      </c>
      <c r="F213" s="271" t="s">
        <v>141</v>
      </c>
      <c r="G213" s="330"/>
      <c r="H213" s="330"/>
      <c r="I213" s="330"/>
      <c r="J213" s="330"/>
      <c r="K213" s="330"/>
      <c r="L213" s="330"/>
      <c r="M213" s="330"/>
      <c r="N213" s="330"/>
      <c r="O213" s="331"/>
    </row>
    <row r="214" spans="1:15" ht="15.75" x14ac:dyDescent="0.25">
      <c r="A214" s="343"/>
      <c r="B214" s="343"/>
      <c r="C214" s="343"/>
      <c r="D214" s="345">
        <v>3</v>
      </c>
      <c r="E214" s="345">
        <v>297</v>
      </c>
      <c r="F214" s="345">
        <v>14</v>
      </c>
      <c r="G214" s="348">
        <v>44074</v>
      </c>
      <c r="H214" s="345">
        <v>0</v>
      </c>
      <c r="I214" s="327">
        <v>0</v>
      </c>
      <c r="J214" s="327">
        <v>0</v>
      </c>
      <c r="K214" s="327">
        <v>0</v>
      </c>
      <c r="L214" s="327">
        <v>297</v>
      </c>
      <c r="M214" s="327">
        <v>14</v>
      </c>
      <c r="N214" s="327">
        <f>L214-M214</f>
        <v>283</v>
      </c>
      <c r="O214" s="267">
        <v>264</v>
      </c>
    </row>
    <row r="215" spans="1:15" ht="15.75" x14ac:dyDescent="0.25">
      <c r="A215" s="343"/>
      <c r="B215" s="343"/>
      <c r="C215" s="343"/>
      <c r="D215" s="346"/>
      <c r="E215" s="346"/>
      <c r="F215" s="346"/>
      <c r="G215" s="349"/>
      <c r="H215" s="346"/>
      <c r="I215" s="328"/>
      <c r="J215" s="328"/>
      <c r="K215" s="328"/>
      <c r="L215" s="328"/>
      <c r="M215" s="328"/>
      <c r="N215" s="328"/>
      <c r="O215" s="267">
        <v>20</v>
      </c>
    </row>
    <row r="216" spans="1:15" ht="15.75" x14ac:dyDescent="0.25">
      <c r="A216" s="343"/>
      <c r="B216" s="343"/>
      <c r="C216" s="343"/>
      <c r="D216" s="347"/>
      <c r="E216" s="347"/>
      <c r="F216" s="347"/>
      <c r="G216" s="350"/>
      <c r="H216" s="347"/>
      <c r="I216" s="329"/>
      <c r="J216" s="329"/>
      <c r="K216" s="329"/>
      <c r="L216" s="329"/>
      <c r="M216" s="329"/>
      <c r="N216" s="329"/>
      <c r="O216" s="230">
        <f>O214+O215</f>
        <v>284</v>
      </c>
    </row>
    <row r="217" spans="1:15" ht="15.75" x14ac:dyDescent="0.25">
      <c r="A217" s="332" t="s">
        <v>344</v>
      </c>
      <c r="B217" s="332"/>
      <c r="C217" s="332"/>
      <c r="D217" s="332"/>
      <c r="E217" s="332"/>
      <c r="F217" s="332"/>
      <c r="G217" s="332"/>
      <c r="H217" s="333" t="s">
        <v>5</v>
      </c>
      <c r="I217" s="333"/>
      <c r="J217" s="333"/>
      <c r="K217" s="333"/>
      <c r="L217" s="230">
        <f>L166+L171+L177+L182+L189+L196+L200+L205+L211+L214</f>
        <v>8686</v>
      </c>
      <c r="M217" s="230">
        <f>M166+M171+M177+M182+M189+M196+M200+M205+M211+M214</f>
        <v>184</v>
      </c>
      <c r="N217" s="230">
        <f>N166+N171+N177+N182+N189+N196+N200+N205+N211+N214</f>
        <v>8502</v>
      </c>
      <c r="O217" s="210">
        <f>O168+O173+O179+O185+O193+O196+O202+O207+O211+O216</f>
        <v>8507</v>
      </c>
    </row>
    <row r="218" spans="1:15" ht="15.75" x14ac:dyDescent="0.25">
      <c r="A218" s="330"/>
      <c r="B218" s="330"/>
      <c r="C218" s="330"/>
      <c r="D218" s="330"/>
      <c r="E218" s="330"/>
      <c r="F218" s="330"/>
      <c r="G218" s="330"/>
      <c r="H218" s="330"/>
      <c r="I218" s="330"/>
      <c r="J218" s="330"/>
      <c r="K218" s="330"/>
      <c r="L218" s="330"/>
      <c r="M218" s="330"/>
      <c r="N218" s="330"/>
      <c r="O218" s="330"/>
    </row>
    <row r="219" spans="1:15" ht="15.75" x14ac:dyDescent="0.25">
      <c r="A219" s="201" t="s">
        <v>111</v>
      </c>
      <c r="B219" s="268"/>
      <c r="C219" s="201"/>
      <c r="D219" s="354" t="s">
        <v>112</v>
      </c>
      <c r="E219" s="354"/>
      <c r="F219" s="354"/>
      <c r="G219" s="259" t="s">
        <v>113</v>
      </c>
      <c r="H219" s="201" t="s">
        <v>8</v>
      </c>
      <c r="I219" s="269" t="s">
        <v>114</v>
      </c>
      <c r="J219" s="269" t="s">
        <v>78</v>
      </c>
      <c r="K219" s="269" t="s">
        <v>79</v>
      </c>
      <c r="L219" s="269" t="s">
        <v>115</v>
      </c>
      <c r="M219" s="269" t="s">
        <v>335</v>
      </c>
      <c r="N219" s="269" t="s">
        <v>336</v>
      </c>
      <c r="O219" s="269" t="s">
        <v>80</v>
      </c>
    </row>
    <row r="220" spans="1:15" ht="15.75" x14ac:dyDescent="0.25">
      <c r="A220" s="343">
        <v>44074</v>
      </c>
      <c r="B220" s="270" t="s">
        <v>139</v>
      </c>
      <c r="C220" s="265" t="s">
        <v>140</v>
      </c>
      <c r="D220" s="265" t="s">
        <v>76</v>
      </c>
      <c r="E220" s="265" t="s">
        <v>77</v>
      </c>
      <c r="F220" s="271" t="s">
        <v>141</v>
      </c>
      <c r="G220" s="330"/>
      <c r="H220" s="330"/>
      <c r="I220" s="330"/>
      <c r="J220" s="330"/>
      <c r="K220" s="330"/>
      <c r="L220" s="330"/>
      <c r="M220" s="330"/>
      <c r="N220" s="330"/>
      <c r="O220" s="331"/>
    </row>
    <row r="221" spans="1:15" ht="15.75" x14ac:dyDescent="0.25">
      <c r="A221" s="343"/>
      <c r="B221" s="351">
        <v>100</v>
      </c>
      <c r="C221" s="345">
        <v>5</v>
      </c>
      <c r="D221" s="345">
        <v>19</v>
      </c>
      <c r="E221" s="345">
        <v>1381</v>
      </c>
      <c r="F221" s="345">
        <v>24</v>
      </c>
      <c r="G221" s="348">
        <v>44074</v>
      </c>
      <c r="H221" s="345">
        <v>0</v>
      </c>
      <c r="I221" s="327">
        <v>0</v>
      </c>
      <c r="J221" s="327">
        <v>0</v>
      </c>
      <c r="K221" s="327">
        <v>0</v>
      </c>
      <c r="L221" s="327">
        <v>1431</v>
      </c>
      <c r="M221" s="327">
        <v>26.5</v>
      </c>
      <c r="N221" s="327">
        <v>1404.5</v>
      </c>
      <c r="O221" s="267">
        <v>1386</v>
      </c>
    </row>
    <row r="222" spans="1:15" ht="15.75" x14ac:dyDescent="0.25">
      <c r="A222" s="343"/>
      <c r="B222" s="352"/>
      <c r="C222" s="346"/>
      <c r="D222" s="346"/>
      <c r="E222" s="346"/>
      <c r="F222" s="346"/>
      <c r="G222" s="349"/>
      <c r="H222" s="346"/>
      <c r="I222" s="328"/>
      <c r="J222" s="328"/>
      <c r="K222" s="328"/>
      <c r="L222" s="328"/>
      <c r="M222" s="328"/>
      <c r="N222" s="328"/>
      <c r="O222" s="267">
        <v>20</v>
      </c>
    </row>
    <row r="223" spans="1:15" ht="15.75" x14ac:dyDescent="0.25">
      <c r="A223" s="343"/>
      <c r="B223" s="353"/>
      <c r="C223" s="347"/>
      <c r="D223" s="347"/>
      <c r="E223" s="347"/>
      <c r="F223" s="347"/>
      <c r="G223" s="350"/>
      <c r="H223" s="347"/>
      <c r="I223" s="329"/>
      <c r="J223" s="329"/>
      <c r="K223" s="329"/>
      <c r="L223" s="329"/>
      <c r="M223" s="329"/>
      <c r="N223" s="329"/>
      <c r="O223" s="230">
        <f>O221+O222</f>
        <v>1406</v>
      </c>
    </row>
    <row r="224" spans="1:15" ht="15.75" x14ac:dyDescent="0.25">
      <c r="A224" s="343"/>
      <c r="B224" s="228"/>
      <c r="C224" s="202"/>
      <c r="D224" s="344" t="s">
        <v>116</v>
      </c>
      <c r="E224" s="344"/>
      <c r="F224" s="344"/>
      <c r="G224" s="264" t="s">
        <v>117</v>
      </c>
      <c r="H224" s="260"/>
      <c r="I224" s="267"/>
      <c r="J224" s="267"/>
      <c r="K224" s="267"/>
      <c r="L224" s="267"/>
      <c r="M224" s="267"/>
      <c r="N224" s="267"/>
      <c r="O224" s="267"/>
    </row>
    <row r="225" spans="1:15" ht="15.75" x14ac:dyDescent="0.25">
      <c r="A225" s="343"/>
      <c r="B225" s="343"/>
      <c r="C225" s="343"/>
      <c r="D225" s="265" t="s">
        <v>76</v>
      </c>
      <c r="E225" s="265" t="s">
        <v>77</v>
      </c>
      <c r="F225" s="271" t="s">
        <v>141</v>
      </c>
      <c r="G225" s="330"/>
      <c r="H225" s="330"/>
      <c r="I225" s="330"/>
      <c r="J225" s="330"/>
      <c r="K225" s="330"/>
      <c r="L225" s="330"/>
      <c r="M225" s="330"/>
      <c r="N225" s="330"/>
      <c r="O225" s="331"/>
    </row>
    <row r="226" spans="1:15" ht="15.75" x14ac:dyDescent="0.25">
      <c r="A226" s="343"/>
      <c r="B226" s="343"/>
      <c r="C226" s="343"/>
      <c r="D226" s="260">
        <v>4</v>
      </c>
      <c r="E226" s="260">
        <v>296</v>
      </c>
      <c r="F226" s="260">
        <v>13</v>
      </c>
      <c r="G226" s="232">
        <v>44075</v>
      </c>
      <c r="H226" s="260">
        <v>0</v>
      </c>
      <c r="I226" s="267">
        <v>0</v>
      </c>
      <c r="J226" s="267">
        <v>0</v>
      </c>
      <c r="K226" s="267">
        <v>0</v>
      </c>
      <c r="L226" s="267">
        <v>296</v>
      </c>
      <c r="M226" s="267">
        <v>13</v>
      </c>
      <c r="N226" s="267">
        <v>283</v>
      </c>
      <c r="O226" s="230">
        <v>0</v>
      </c>
    </row>
    <row r="227" spans="1:15" ht="15.75" x14ac:dyDescent="0.25">
      <c r="A227" s="332" t="s">
        <v>345</v>
      </c>
      <c r="B227" s="332"/>
      <c r="C227" s="332"/>
      <c r="D227" s="332"/>
      <c r="E227" s="332"/>
      <c r="F227" s="332"/>
      <c r="G227" s="332"/>
      <c r="H227" s="333" t="s">
        <v>5</v>
      </c>
      <c r="I227" s="333"/>
      <c r="J227" s="333"/>
      <c r="K227" s="333"/>
      <c r="L227" s="230">
        <f>L221+L226</f>
        <v>1727</v>
      </c>
      <c r="M227" s="230">
        <f>M221+M226</f>
        <v>39.5</v>
      </c>
      <c r="N227" s="230">
        <f>N221+N226</f>
        <v>1687.5</v>
      </c>
      <c r="O227" s="210">
        <f>O223+O226</f>
        <v>1406</v>
      </c>
    </row>
    <row r="228" spans="1:15" ht="15.75" x14ac:dyDescent="0.25">
      <c r="A228" s="330"/>
      <c r="B228" s="330"/>
      <c r="C228" s="330"/>
      <c r="D228" s="330"/>
      <c r="E228" s="330"/>
      <c r="F228" s="330"/>
      <c r="G228" s="330"/>
      <c r="H228" s="330"/>
      <c r="I228" s="330"/>
      <c r="J228" s="330"/>
      <c r="K228" s="330"/>
      <c r="L228" s="330"/>
      <c r="M228" s="330"/>
      <c r="N228" s="330"/>
      <c r="O228" s="330"/>
    </row>
    <row r="229" spans="1:15" ht="15.75" x14ac:dyDescent="0.25">
      <c r="A229" s="266"/>
      <c r="B229" s="334" t="s">
        <v>81</v>
      </c>
      <c r="C229" s="335"/>
      <c r="D229" s="335"/>
      <c r="E229" s="335"/>
      <c r="F229" s="335"/>
      <c r="G229" s="335"/>
      <c r="H229" s="335"/>
      <c r="I229" s="335"/>
      <c r="J229" s="335"/>
      <c r="K229" s="336"/>
      <c r="L229" s="203">
        <f>L27+L74+L121+L162+L217+L227</f>
        <v>38801.5</v>
      </c>
      <c r="M229" s="203">
        <f>M27+M74+M121+M162+M217+M227</f>
        <v>865.5</v>
      </c>
      <c r="N229" s="204">
        <f>N27+N74+N121+N162+N217+N227</f>
        <v>37936</v>
      </c>
      <c r="O229" s="204">
        <f>O10+O27+O74+O121+O162+O217+O227</f>
        <v>38010</v>
      </c>
    </row>
    <row r="230" spans="1:15" ht="15.75" x14ac:dyDescent="0.25">
      <c r="A230" s="337" t="s">
        <v>82</v>
      </c>
      <c r="B230" s="338"/>
      <c r="C230" s="338"/>
      <c r="D230" s="338"/>
      <c r="E230" s="338"/>
      <c r="F230" s="338"/>
      <c r="G230" s="338"/>
      <c r="H230" s="338"/>
      <c r="I230" s="338"/>
      <c r="J230" s="338"/>
      <c r="K230" s="338"/>
      <c r="L230" s="338"/>
      <c r="M230" s="338"/>
      <c r="N230" s="338"/>
      <c r="O230" s="339"/>
    </row>
    <row r="231" spans="1:15" ht="15.75" x14ac:dyDescent="0.25">
      <c r="A231" s="340" t="s">
        <v>85</v>
      </c>
      <c r="B231" s="341"/>
      <c r="C231" s="341"/>
      <c r="D231" s="341"/>
      <c r="E231" s="341"/>
      <c r="F231" s="341"/>
      <c r="G231" s="341"/>
      <c r="H231" s="341"/>
      <c r="I231" s="341"/>
      <c r="J231" s="341"/>
      <c r="K231" s="341"/>
      <c r="L231" s="341"/>
      <c r="M231" s="341"/>
      <c r="N231" s="341"/>
      <c r="O231" s="342"/>
    </row>
    <row r="232" spans="1:15" ht="15.75" x14ac:dyDescent="0.25">
      <c r="A232" s="324" t="s">
        <v>118</v>
      </c>
      <c r="B232" s="325"/>
      <c r="C232" s="325"/>
      <c r="D232" s="325"/>
      <c r="E232" s="325"/>
      <c r="F232" s="325"/>
      <c r="G232" s="325"/>
      <c r="H232" s="325"/>
      <c r="I232" s="325"/>
      <c r="J232" s="325"/>
      <c r="K232" s="325"/>
      <c r="L232" s="325"/>
      <c r="M232" s="325"/>
      <c r="N232" s="325"/>
      <c r="O232" s="326"/>
    </row>
    <row r="233" spans="1:15" ht="15.75" x14ac:dyDescent="0.25">
      <c r="A233" s="324" t="s">
        <v>119</v>
      </c>
      <c r="B233" s="325"/>
      <c r="C233" s="325"/>
      <c r="D233" s="325"/>
      <c r="E233" s="325"/>
      <c r="F233" s="325"/>
      <c r="G233" s="325"/>
      <c r="H233" s="325"/>
      <c r="I233" s="325"/>
      <c r="J233" s="325"/>
      <c r="K233" s="325"/>
      <c r="L233" s="325"/>
      <c r="M233" s="325"/>
      <c r="N233" s="325"/>
      <c r="O233" s="326"/>
    </row>
  </sheetData>
  <mergeCells count="452">
    <mergeCell ref="A197:O197"/>
    <mergeCell ref="D198:F198"/>
    <mergeCell ref="A199:A207"/>
    <mergeCell ref="A217:G217"/>
    <mergeCell ref="H217:K217"/>
    <mergeCell ref="A218:O218"/>
    <mergeCell ref="B225:C226"/>
    <mergeCell ref="D224:F224"/>
    <mergeCell ref="D219:F219"/>
    <mergeCell ref="A220:A226"/>
    <mergeCell ref="G220:O220"/>
    <mergeCell ref="B221:B223"/>
    <mergeCell ref="C221:C223"/>
    <mergeCell ref="D221:D223"/>
    <mergeCell ref="E221:E223"/>
    <mergeCell ref="F221:F223"/>
    <mergeCell ref="G221:G223"/>
    <mergeCell ref="H221:H223"/>
    <mergeCell ref="I221:I223"/>
    <mergeCell ref="J221:J223"/>
    <mergeCell ref="K221:K223"/>
    <mergeCell ref="L221:L223"/>
    <mergeCell ref="A141:A146"/>
    <mergeCell ref="D149:F149"/>
    <mergeCell ref="A148:O148"/>
    <mergeCell ref="A150:A154"/>
    <mergeCell ref="G150:O150"/>
    <mergeCell ref="A176:A185"/>
    <mergeCell ref="G176:O176"/>
    <mergeCell ref="B177:B179"/>
    <mergeCell ref="C177:C179"/>
    <mergeCell ref="D177:D179"/>
    <mergeCell ref="E177:E179"/>
    <mergeCell ref="F177:F179"/>
    <mergeCell ref="H177:H179"/>
    <mergeCell ref="I177:I179"/>
    <mergeCell ref="J177:J179"/>
    <mergeCell ref="K177:K179"/>
    <mergeCell ref="L177:L179"/>
    <mergeCell ref="M177:M179"/>
    <mergeCell ref="N177:N179"/>
    <mergeCell ref="D180:F180"/>
    <mergeCell ref="A105:O105"/>
    <mergeCell ref="D106:F106"/>
    <mergeCell ref="A107:A111"/>
    <mergeCell ref="G107:O107"/>
    <mergeCell ref="D109:F109"/>
    <mergeCell ref="B110:C111"/>
    <mergeCell ref="G110:O110"/>
    <mergeCell ref="A139:O139"/>
    <mergeCell ref="D140:F140"/>
    <mergeCell ref="D100:F100"/>
    <mergeCell ref="D97:F97"/>
    <mergeCell ref="A96:O96"/>
    <mergeCell ref="A98:A104"/>
    <mergeCell ref="G98:O98"/>
    <mergeCell ref="B101:C104"/>
    <mergeCell ref="G101:O101"/>
    <mergeCell ref="D102:D104"/>
    <mergeCell ref="E102:E104"/>
    <mergeCell ref="F102:F104"/>
    <mergeCell ref="G102:G104"/>
    <mergeCell ref="H102:H104"/>
    <mergeCell ref="I102:I104"/>
    <mergeCell ref="J102:J104"/>
    <mergeCell ref="K102:K104"/>
    <mergeCell ref="L102:L104"/>
    <mergeCell ref="M102:M104"/>
    <mergeCell ref="N102:N104"/>
    <mergeCell ref="A75:O75"/>
    <mergeCell ref="D76:F76"/>
    <mergeCell ref="A77:A86"/>
    <mergeCell ref="G77:O77"/>
    <mergeCell ref="B78:B80"/>
    <mergeCell ref="C78:C80"/>
    <mergeCell ref="D78:D80"/>
    <mergeCell ref="E78:E80"/>
    <mergeCell ref="F78:F80"/>
    <mergeCell ref="G78:G80"/>
    <mergeCell ref="L52:L54"/>
    <mergeCell ref="M52:M54"/>
    <mergeCell ref="N52:N54"/>
    <mergeCell ref="A55:O55"/>
    <mergeCell ref="E58:E61"/>
    <mergeCell ref="F58:F61"/>
    <mergeCell ref="G58:G61"/>
    <mergeCell ref="A74:G74"/>
    <mergeCell ref="H74:K74"/>
    <mergeCell ref="D169:F169"/>
    <mergeCell ref="D209:F209"/>
    <mergeCell ref="D15:F15"/>
    <mergeCell ref="B16:C17"/>
    <mergeCell ref="A11:O11"/>
    <mergeCell ref="D12:F12"/>
    <mergeCell ref="A13:A17"/>
    <mergeCell ref="G13:O13"/>
    <mergeCell ref="G16:O16"/>
    <mergeCell ref="L21:L23"/>
    <mergeCell ref="M21:M23"/>
    <mergeCell ref="D24:F24"/>
    <mergeCell ref="B25:C26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A46:O46"/>
    <mergeCell ref="D47:F47"/>
    <mergeCell ref="D123:F123"/>
    <mergeCell ref="A121:G121"/>
    <mergeCell ref="H121:K121"/>
    <mergeCell ref="A122:O122"/>
    <mergeCell ref="A124:A131"/>
    <mergeCell ref="G124:O124"/>
    <mergeCell ref="B125:B128"/>
    <mergeCell ref="C125:C128"/>
    <mergeCell ref="D125:D128"/>
    <mergeCell ref="E125:E128"/>
    <mergeCell ref="A57:A64"/>
    <mergeCell ref="G57:O57"/>
    <mergeCell ref="B58:B61"/>
    <mergeCell ref="C58:C61"/>
    <mergeCell ref="D58:D61"/>
    <mergeCell ref="A3:G3"/>
    <mergeCell ref="D4:F4"/>
    <mergeCell ref="D19:F19"/>
    <mergeCell ref="A20:A26"/>
    <mergeCell ref="B21:B23"/>
    <mergeCell ref="A48:A54"/>
    <mergeCell ref="G48:O48"/>
    <mergeCell ref="D50:F50"/>
    <mergeCell ref="B51:C54"/>
    <mergeCell ref="G51:O51"/>
    <mergeCell ref="D52:D54"/>
    <mergeCell ref="E52:E54"/>
    <mergeCell ref="F52:F54"/>
    <mergeCell ref="G52:G54"/>
    <mergeCell ref="H52:H54"/>
    <mergeCell ref="I52:I54"/>
    <mergeCell ref="J52:J54"/>
    <mergeCell ref="D56:F56"/>
    <mergeCell ref="K52:K54"/>
    <mergeCell ref="A1:O1"/>
    <mergeCell ref="A2:O2"/>
    <mergeCell ref="H3:O3"/>
    <mergeCell ref="A5:A9"/>
    <mergeCell ref="G5:O5"/>
    <mergeCell ref="D7:F7"/>
    <mergeCell ref="B8:C9"/>
    <mergeCell ref="G8:O8"/>
    <mergeCell ref="A10:G10"/>
    <mergeCell ref="H10:K10"/>
    <mergeCell ref="A18:O18"/>
    <mergeCell ref="G20:O20"/>
    <mergeCell ref="N21:N23"/>
    <mergeCell ref="G25:O25"/>
    <mergeCell ref="A27:G27"/>
    <mergeCell ref="H27:K27"/>
    <mergeCell ref="A28:O28"/>
    <mergeCell ref="D29:F29"/>
    <mergeCell ref="A30:A36"/>
    <mergeCell ref="G30:O30"/>
    <mergeCell ref="B31:B33"/>
    <mergeCell ref="C31:C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1:M33"/>
    <mergeCell ref="N31:N33"/>
    <mergeCell ref="D34:F34"/>
    <mergeCell ref="B35:C36"/>
    <mergeCell ref="G35:O35"/>
    <mergeCell ref="A37:O37"/>
    <mergeCell ref="D38:F38"/>
    <mergeCell ref="A39:A45"/>
    <mergeCell ref="G39:O39"/>
    <mergeCell ref="D41:F41"/>
    <mergeCell ref="B42:C45"/>
    <mergeCell ref="G42:O42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H58:H61"/>
    <mergeCell ref="I58:I61"/>
    <mergeCell ref="J58:J61"/>
    <mergeCell ref="K58:K61"/>
    <mergeCell ref="L58:L61"/>
    <mergeCell ref="M58:M61"/>
    <mergeCell ref="N58:N61"/>
    <mergeCell ref="B63:C64"/>
    <mergeCell ref="G63:O63"/>
    <mergeCell ref="D62:F62"/>
    <mergeCell ref="A65:O65"/>
    <mergeCell ref="D66:F66"/>
    <mergeCell ref="A67:A73"/>
    <mergeCell ref="G67:O67"/>
    <mergeCell ref="D69:F69"/>
    <mergeCell ref="B70:C73"/>
    <mergeCell ref="G70:O70"/>
    <mergeCell ref="D71:D73"/>
    <mergeCell ref="E71:E73"/>
    <mergeCell ref="F71:F73"/>
    <mergeCell ref="G71:G73"/>
    <mergeCell ref="H71:H73"/>
    <mergeCell ref="I71:I73"/>
    <mergeCell ref="J71:J73"/>
    <mergeCell ref="K71:K73"/>
    <mergeCell ref="L71:L73"/>
    <mergeCell ref="M71:M73"/>
    <mergeCell ref="N71:N73"/>
    <mergeCell ref="H78:H80"/>
    <mergeCell ref="I78:I80"/>
    <mergeCell ref="J78:J80"/>
    <mergeCell ref="K78:K80"/>
    <mergeCell ref="L78:L80"/>
    <mergeCell ref="M78:M80"/>
    <mergeCell ref="N78:N80"/>
    <mergeCell ref="H81:N81"/>
    <mergeCell ref="D82:F82"/>
    <mergeCell ref="B83:C86"/>
    <mergeCell ref="G83:O83"/>
    <mergeCell ref="D84:D86"/>
    <mergeCell ref="E84:E86"/>
    <mergeCell ref="F84:F86"/>
    <mergeCell ref="G84:G86"/>
    <mergeCell ref="H84:H86"/>
    <mergeCell ref="I84:I86"/>
    <mergeCell ref="J84:J86"/>
    <mergeCell ref="K84:K86"/>
    <mergeCell ref="L84:L86"/>
    <mergeCell ref="M84:M86"/>
    <mergeCell ref="N84:N86"/>
    <mergeCell ref="A87:O87"/>
    <mergeCell ref="D88:F88"/>
    <mergeCell ref="A89:A95"/>
    <mergeCell ref="G89:O89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K90:K92"/>
    <mergeCell ref="L90:L92"/>
    <mergeCell ref="M90:M92"/>
    <mergeCell ref="N90:N92"/>
    <mergeCell ref="D93:F93"/>
    <mergeCell ref="B94:C95"/>
    <mergeCell ref="G94:O94"/>
    <mergeCell ref="A112:O112"/>
    <mergeCell ref="D113:F113"/>
    <mergeCell ref="A114:A120"/>
    <mergeCell ref="G114:O114"/>
    <mergeCell ref="D116:F116"/>
    <mergeCell ref="B117:C120"/>
    <mergeCell ref="G117:O117"/>
    <mergeCell ref="D118:D120"/>
    <mergeCell ref="E118:E120"/>
    <mergeCell ref="F118:F120"/>
    <mergeCell ref="G118:G120"/>
    <mergeCell ref="H118:H120"/>
    <mergeCell ref="I118:I120"/>
    <mergeCell ref="J118:J120"/>
    <mergeCell ref="K118:K120"/>
    <mergeCell ref="L118:L120"/>
    <mergeCell ref="M118:M120"/>
    <mergeCell ref="N118:N120"/>
    <mergeCell ref="F125:F128"/>
    <mergeCell ref="G125:G128"/>
    <mergeCell ref="H125:H128"/>
    <mergeCell ref="I125:I128"/>
    <mergeCell ref="J125:J128"/>
    <mergeCell ref="K125:K128"/>
    <mergeCell ref="L125:L128"/>
    <mergeCell ref="M125:M128"/>
    <mergeCell ref="N125:N128"/>
    <mergeCell ref="D129:F129"/>
    <mergeCell ref="B130:C131"/>
    <mergeCell ref="G130:O130"/>
    <mergeCell ref="A132:O132"/>
    <mergeCell ref="D133:F133"/>
    <mergeCell ref="A134:A138"/>
    <mergeCell ref="G134:O134"/>
    <mergeCell ref="D136:F136"/>
    <mergeCell ref="B137:C138"/>
    <mergeCell ref="G137:O137"/>
    <mergeCell ref="G141:O141"/>
    <mergeCell ref="D143:F143"/>
    <mergeCell ref="B144:C146"/>
    <mergeCell ref="G144:O144"/>
    <mergeCell ref="D145:D147"/>
    <mergeCell ref="E145:E147"/>
    <mergeCell ref="F145:F147"/>
    <mergeCell ref="G145:G147"/>
    <mergeCell ref="H145:H147"/>
    <mergeCell ref="I145:I147"/>
    <mergeCell ref="J145:J147"/>
    <mergeCell ref="K145:K147"/>
    <mergeCell ref="L145:L147"/>
    <mergeCell ref="M145:M147"/>
    <mergeCell ref="N145:N147"/>
    <mergeCell ref="D152:F152"/>
    <mergeCell ref="B153:C154"/>
    <mergeCell ref="G153:O153"/>
    <mergeCell ref="A155:O155"/>
    <mergeCell ref="D156:F156"/>
    <mergeCell ref="A157:A161"/>
    <mergeCell ref="G157:O157"/>
    <mergeCell ref="D159:F159"/>
    <mergeCell ref="B160:C161"/>
    <mergeCell ref="G160:O160"/>
    <mergeCell ref="A162:G162"/>
    <mergeCell ref="H162:K162"/>
    <mergeCell ref="A163:O163"/>
    <mergeCell ref="D164:F164"/>
    <mergeCell ref="A165:A173"/>
    <mergeCell ref="G165:O165"/>
    <mergeCell ref="B166:B168"/>
    <mergeCell ref="C166:C168"/>
    <mergeCell ref="D166:D168"/>
    <mergeCell ref="E166:E168"/>
    <mergeCell ref="F166:F168"/>
    <mergeCell ref="G166:G168"/>
    <mergeCell ref="H166:H168"/>
    <mergeCell ref="I166:I168"/>
    <mergeCell ref="J166:J168"/>
    <mergeCell ref="K166:K168"/>
    <mergeCell ref="L166:L168"/>
    <mergeCell ref="M166:M168"/>
    <mergeCell ref="N166:N168"/>
    <mergeCell ref="B170:C173"/>
    <mergeCell ref="G170:O170"/>
    <mergeCell ref="D171:D173"/>
    <mergeCell ref="E171:E173"/>
    <mergeCell ref="F171:F173"/>
    <mergeCell ref="G171:G173"/>
    <mergeCell ref="H171:H173"/>
    <mergeCell ref="I171:I173"/>
    <mergeCell ref="J171:J173"/>
    <mergeCell ref="K171:K173"/>
    <mergeCell ref="L171:L173"/>
    <mergeCell ref="M171:M173"/>
    <mergeCell ref="N171:N173"/>
    <mergeCell ref="D175:F175"/>
    <mergeCell ref="B181:C185"/>
    <mergeCell ref="G181:O181"/>
    <mergeCell ref="D182:D185"/>
    <mergeCell ref="E182:E185"/>
    <mergeCell ref="F182:F185"/>
    <mergeCell ref="G182:G185"/>
    <mergeCell ref="H182:H185"/>
    <mergeCell ref="I182:I185"/>
    <mergeCell ref="J182:J185"/>
    <mergeCell ref="K182:K185"/>
    <mergeCell ref="L182:L185"/>
    <mergeCell ref="M182:M185"/>
    <mergeCell ref="N182:N185"/>
    <mergeCell ref="D187:F187"/>
    <mergeCell ref="A188:A196"/>
    <mergeCell ref="G188:O188"/>
    <mergeCell ref="B189:B193"/>
    <mergeCell ref="C189:C193"/>
    <mergeCell ref="D189:D193"/>
    <mergeCell ref="E189:E193"/>
    <mergeCell ref="F189:F193"/>
    <mergeCell ref="G189:G193"/>
    <mergeCell ref="H189:H193"/>
    <mergeCell ref="I189:I193"/>
    <mergeCell ref="J189:J193"/>
    <mergeCell ref="K189:K193"/>
    <mergeCell ref="L189:L193"/>
    <mergeCell ref="M189:M193"/>
    <mergeCell ref="N189:N193"/>
    <mergeCell ref="D194:F194"/>
    <mergeCell ref="B195:C196"/>
    <mergeCell ref="G195:O195"/>
    <mergeCell ref="G199:O199"/>
    <mergeCell ref="B200:B202"/>
    <mergeCell ref="C200:C202"/>
    <mergeCell ref="D200:D202"/>
    <mergeCell ref="E200:E202"/>
    <mergeCell ref="F200:F202"/>
    <mergeCell ref="G200:G202"/>
    <mergeCell ref="H200:H202"/>
    <mergeCell ref="I200:I202"/>
    <mergeCell ref="J200:J202"/>
    <mergeCell ref="K200:K202"/>
    <mergeCell ref="L200:L202"/>
    <mergeCell ref="M200:M202"/>
    <mergeCell ref="N200:N202"/>
    <mergeCell ref="D203:F203"/>
    <mergeCell ref="B204:C207"/>
    <mergeCell ref="G204:O204"/>
    <mergeCell ref="D205:D207"/>
    <mergeCell ref="E205:E207"/>
    <mergeCell ref="F205:F207"/>
    <mergeCell ref="G205:G207"/>
    <mergeCell ref="H205:H207"/>
    <mergeCell ref="I205:I207"/>
    <mergeCell ref="J205:J207"/>
    <mergeCell ref="K205:K207"/>
    <mergeCell ref="L205:L207"/>
    <mergeCell ref="M205:M207"/>
    <mergeCell ref="N205:N207"/>
    <mergeCell ref="A210:A216"/>
    <mergeCell ref="G210:O210"/>
    <mergeCell ref="D212:F212"/>
    <mergeCell ref="B213:C216"/>
    <mergeCell ref="G213:O213"/>
    <mergeCell ref="D214:D216"/>
    <mergeCell ref="E214:E216"/>
    <mergeCell ref="F214:F216"/>
    <mergeCell ref="G214:G216"/>
    <mergeCell ref="H214:H216"/>
    <mergeCell ref="I214:I216"/>
    <mergeCell ref="J214:J216"/>
    <mergeCell ref="K214:K216"/>
    <mergeCell ref="L214:L216"/>
    <mergeCell ref="M214:M216"/>
    <mergeCell ref="N214:N216"/>
    <mergeCell ref="A232:O232"/>
    <mergeCell ref="A233:O233"/>
    <mergeCell ref="M221:M223"/>
    <mergeCell ref="N221:N223"/>
    <mergeCell ref="G225:O225"/>
    <mergeCell ref="A227:G227"/>
    <mergeCell ref="H227:K227"/>
    <mergeCell ref="A228:O228"/>
    <mergeCell ref="B229:K229"/>
    <mergeCell ref="A230:O230"/>
    <mergeCell ref="A231:O231"/>
  </mergeCells>
  <pageMargins left="0.511811024" right="0.511811024" top="0.78740157499999996" bottom="0.78740157499999996" header="0.31496062000000002" footer="0.31496062000000002"/>
  <pageSetup paperSize="9" fitToWidth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06"/>
  <sheetViews>
    <sheetView topLeftCell="C7" workbookViewId="0">
      <selection activeCell="H17" sqref="H17:H61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61" customWidth="1"/>
    <col min="5" max="5" width="20.5703125" style="85" customWidth="1"/>
    <col min="6" max="6" width="17.85546875" customWidth="1"/>
    <col min="7" max="7" width="17.140625" style="160" customWidth="1"/>
    <col min="8" max="8" width="18" style="63" customWidth="1"/>
  </cols>
  <sheetData>
    <row r="1" spans="1:8" ht="15" customHeight="1" x14ac:dyDescent="0.25">
      <c r="A1" s="370" t="s">
        <v>65</v>
      </c>
      <c r="B1" s="371"/>
      <c r="C1" s="371"/>
      <c r="D1" s="371"/>
      <c r="E1" s="371"/>
      <c r="F1" s="371"/>
      <c r="G1" s="371"/>
      <c r="H1" s="372"/>
    </row>
    <row r="2" spans="1:8" ht="15" customHeight="1" x14ac:dyDescent="0.25">
      <c r="A2" s="373"/>
      <c r="B2" s="374"/>
      <c r="C2" s="374"/>
      <c r="D2" s="374"/>
      <c r="E2" s="374"/>
      <c r="F2" s="374"/>
      <c r="G2" s="374"/>
      <c r="H2" s="375"/>
    </row>
    <row r="3" spans="1:8" ht="15" customHeight="1" x14ac:dyDescent="0.25">
      <c r="A3" s="373"/>
      <c r="B3" s="374"/>
      <c r="C3" s="374"/>
      <c r="D3" s="374"/>
      <c r="E3" s="374"/>
      <c r="F3" s="374"/>
      <c r="G3" s="374"/>
      <c r="H3" s="375"/>
    </row>
    <row r="4" spans="1:8" ht="15" customHeight="1" x14ac:dyDescent="0.25">
      <c r="A4" s="373"/>
      <c r="B4" s="374"/>
      <c r="C4" s="374"/>
      <c r="D4" s="374"/>
      <c r="E4" s="374"/>
      <c r="F4" s="374"/>
      <c r="G4" s="374"/>
      <c r="H4" s="375"/>
    </row>
    <row r="5" spans="1:8" ht="37.5" customHeight="1" thickBot="1" x14ac:dyDescent="0.3">
      <c r="A5" s="376"/>
      <c r="B5" s="377"/>
      <c r="C5" s="377"/>
      <c r="D5" s="377"/>
      <c r="E5" s="377"/>
      <c r="F5" s="377"/>
      <c r="G5" s="377"/>
      <c r="H5" s="378"/>
    </row>
    <row r="6" spans="1:8" ht="15" customHeight="1" x14ac:dyDescent="0.25">
      <c r="A6" s="379" t="s">
        <v>290</v>
      </c>
      <c r="B6" s="379"/>
      <c r="C6" s="379"/>
      <c r="D6" s="379"/>
      <c r="E6" s="379"/>
      <c r="F6" s="379"/>
      <c r="G6" s="379"/>
      <c r="H6" s="379"/>
    </row>
    <row r="7" spans="1:8" ht="15" customHeight="1" x14ac:dyDescent="0.25">
      <c r="A7" s="380"/>
      <c r="B7" s="380"/>
      <c r="C7" s="380"/>
      <c r="D7" s="380"/>
      <c r="E7" s="380"/>
      <c r="F7" s="380"/>
      <c r="G7" s="380"/>
      <c r="H7" s="380"/>
    </row>
    <row r="8" spans="1:8" ht="15" customHeight="1" thickBot="1" x14ac:dyDescent="0.3">
      <c r="A8" s="40"/>
      <c r="B8" s="40"/>
      <c r="C8" s="40"/>
      <c r="D8" s="47"/>
      <c r="E8" s="71"/>
      <c r="F8" s="40"/>
      <c r="G8" s="152"/>
      <c r="H8" s="64"/>
    </row>
    <row r="9" spans="1:8" ht="15" customHeight="1" x14ac:dyDescent="0.25">
      <c r="A9" s="120" t="s">
        <v>55</v>
      </c>
      <c r="B9" s="41"/>
      <c r="C9" s="41"/>
      <c r="D9" s="48"/>
      <c r="E9" s="72"/>
      <c r="F9" s="38"/>
      <c r="G9" s="153"/>
      <c r="H9" s="65"/>
    </row>
    <row r="10" spans="1:8" ht="15" customHeight="1" x14ac:dyDescent="0.25">
      <c r="A10" s="121" t="s">
        <v>34</v>
      </c>
      <c r="B10" s="39"/>
      <c r="C10" s="39"/>
      <c r="D10" s="47"/>
      <c r="E10" s="71"/>
      <c r="F10" s="40"/>
      <c r="G10" s="152"/>
      <c r="H10" s="66"/>
    </row>
    <row r="11" spans="1:8" ht="13.5" customHeight="1" x14ac:dyDescent="0.25">
      <c r="A11" s="121" t="s">
        <v>56</v>
      </c>
      <c r="B11" s="39"/>
      <c r="C11" s="39"/>
      <c r="D11" s="47"/>
      <c r="E11" s="71"/>
      <c r="F11" s="40"/>
      <c r="G11" s="152"/>
      <c r="H11" s="67"/>
    </row>
    <row r="12" spans="1:8" x14ac:dyDescent="0.25">
      <c r="A12" s="121" t="s">
        <v>57</v>
      </c>
      <c r="B12" s="39"/>
      <c r="C12" s="39"/>
      <c r="D12" s="47"/>
      <c r="E12" s="71"/>
      <c r="F12" s="40"/>
      <c r="G12" s="152"/>
      <c r="H12" s="67"/>
    </row>
    <row r="13" spans="1:8" ht="16.5" thickBot="1" x14ac:dyDescent="0.3">
      <c r="A13" s="122" t="s">
        <v>37</v>
      </c>
      <c r="B13" s="42"/>
      <c r="C13" s="42"/>
      <c r="D13" s="49"/>
      <c r="E13" s="73"/>
      <c r="F13" s="43"/>
      <c r="G13" s="154"/>
      <c r="H13" s="68"/>
    </row>
    <row r="14" spans="1:8" ht="24" customHeight="1" thickBot="1" x14ac:dyDescent="0.3">
      <c r="A14" s="404" t="s">
        <v>58</v>
      </c>
      <c r="B14" s="405"/>
      <c r="C14" s="405"/>
      <c r="D14" s="405"/>
      <c r="E14" s="405"/>
      <c r="F14" s="405"/>
      <c r="G14" s="405"/>
      <c r="H14" s="405"/>
    </row>
    <row r="15" spans="1:8" ht="15" customHeight="1" x14ac:dyDescent="0.25">
      <c r="A15" s="406" t="s">
        <v>21</v>
      </c>
      <c r="B15" s="408" t="s">
        <v>9</v>
      </c>
      <c r="C15" s="410" t="s">
        <v>22</v>
      </c>
      <c r="D15" s="412" t="s">
        <v>11</v>
      </c>
      <c r="E15" s="414" t="s">
        <v>142</v>
      </c>
      <c r="F15" s="416" t="s">
        <v>13</v>
      </c>
      <c r="G15" s="418" t="s">
        <v>23</v>
      </c>
      <c r="H15" s="420" t="s">
        <v>27</v>
      </c>
    </row>
    <row r="16" spans="1:8" ht="45.75" customHeight="1" x14ac:dyDescent="0.25">
      <c r="A16" s="407"/>
      <c r="B16" s="409"/>
      <c r="C16" s="411"/>
      <c r="D16" s="413"/>
      <c r="E16" s="415"/>
      <c r="F16" s="417"/>
      <c r="G16" s="419"/>
      <c r="H16" s="421"/>
    </row>
    <row r="17" spans="1:8" x14ac:dyDescent="0.25">
      <c r="A17" s="401"/>
      <c r="B17" s="44" t="s">
        <v>130</v>
      </c>
      <c r="C17" s="44" t="s">
        <v>67</v>
      </c>
      <c r="D17" s="51">
        <v>1612.6</v>
      </c>
      <c r="E17" s="13">
        <v>44048</v>
      </c>
      <c r="F17" s="26" t="s">
        <v>44</v>
      </c>
      <c r="G17" s="402">
        <v>0.33689999999999998</v>
      </c>
      <c r="H17" s="403">
        <v>0.36980000000000002</v>
      </c>
    </row>
    <row r="18" spans="1:8" x14ac:dyDescent="0.25">
      <c r="A18" s="401"/>
      <c r="B18" s="44" t="s">
        <v>102</v>
      </c>
      <c r="C18" s="44" t="s">
        <v>67</v>
      </c>
      <c r="D18" s="51">
        <v>1588.6</v>
      </c>
      <c r="E18" s="13">
        <v>44048</v>
      </c>
      <c r="F18" s="26" t="s">
        <v>44</v>
      </c>
      <c r="G18" s="402"/>
      <c r="H18" s="403"/>
    </row>
    <row r="19" spans="1:8" x14ac:dyDescent="0.25">
      <c r="A19" s="401"/>
      <c r="B19" s="44" t="s">
        <v>45</v>
      </c>
      <c r="C19" s="44" t="s">
        <v>67</v>
      </c>
      <c r="D19" s="51">
        <v>1004.6</v>
      </c>
      <c r="E19" s="13">
        <v>44048</v>
      </c>
      <c r="F19" s="26" t="s">
        <v>44</v>
      </c>
      <c r="G19" s="402"/>
      <c r="H19" s="403"/>
    </row>
    <row r="20" spans="1:8" x14ac:dyDescent="0.25">
      <c r="A20" s="401"/>
      <c r="B20" s="44" t="s">
        <v>46</v>
      </c>
      <c r="C20" s="44" t="s">
        <v>67</v>
      </c>
      <c r="D20" s="51">
        <v>1284.5999999999999</v>
      </c>
      <c r="E20" s="13">
        <v>44048</v>
      </c>
      <c r="F20" s="26" t="s">
        <v>44</v>
      </c>
      <c r="G20" s="402"/>
      <c r="H20" s="403"/>
    </row>
    <row r="21" spans="1:8" x14ac:dyDescent="0.25">
      <c r="A21" s="401"/>
      <c r="B21" s="44" t="s">
        <v>59</v>
      </c>
      <c r="C21" s="44" t="s">
        <v>67</v>
      </c>
      <c r="D21" s="51">
        <v>1393.6</v>
      </c>
      <c r="E21" s="13">
        <v>44048</v>
      </c>
      <c r="F21" s="26" t="s">
        <v>44</v>
      </c>
      <c r="G21" s="402"/>
      <c r="H21" s="403"/>
    </row>
    <row r="22" spans="1:8" x14ac:dyDescent="0.25">
      <c r="A22" s="401"/>
      <c r="B22" s="44" t="s">
        <v>97</v>
      </c>
      <c r="C22" s="44" t="s">
        <v>67</v>
      </c>
      <c r="D22" s="51">
        <v>1267.5999999999999</v>
      </c>
      <c r="E22" s="13">
        <v>44048</v>
      </c>
      <c r="F22" s="26" t="s">
        <v>44</v>
      </c>
      <c r="G22" s="402"/>
      <c r="H22" s="403"/>
    </row>
    <row r="23" spans="1:8" x14ac:dyDescent="0.25">
      <c r="A23" s="401"/>
      <c r="B23" s="44" t="s">
        <v>103</v>
      </c>
      <c r="C23" s="44" t="s">
        <v>67</v>
      </c>
      <c r="D23" s="51">
        <v>1320.6</v>
      </c>
      <c r="E23" s="13">
        <v>44048</v>
      </c>
      <c r="F23" s="26" t="s">
        <v>44</v>
      </c>
      <c r="G23" s="402"/>
      <c r="H23" s="403"/>
    </row>
    <row r="24" spans="1:8" x14ac:dyDescent="0.25">
      <c r="A24" s="401"/>
      <c r="B24" s="44" t="s">
        <v>190</v>
      </c>
      <c r="C24" s="44" t="s">
        <v>291</v>
      </c>
      <c r="D24" s="51">
        <v>326.74</v>
      </c>
      <c r="E24" s="13">
        <v>44048</v>
      </c>
      <c r="F24" s="26" t="s">
        <v>44</v>
      </c>
      <c r="G24" s="402"/>
      <c r="H24" s="403"/>
    </row>
    <row r="25" spans="1:8" x14ac:dyDescent="0.25">
      <c r="A25" s="401"/>
      <c r="B25" s="44" t="s">
        <v>47</v>
      </c>
      <c r="C25" s="44" t="s">
        <v>151</v>
      </c>
      <c r="D25" s="51">
        <v>235.4</v>
      </c>
      <c r="E25" s="13">
        <v>44048</v>
      </c>
      <c r="F25" s="26" t="s">
        <v>44</v>
      </c>
      <c r="G25" s="402"/>
      <c r="H25" s="403"/>
    </row>
    <row r="26" spans="1:8" x14ac:dyDescent="0.25">
      <c r="A26" s="401"/>
      <c r="B26" s="44" t="s">
        <v>110</v>
      </c>
      <c r="C26" s="44" t="s">
        <v>67</v>
      </c>
      <c r="D26" s="51">
        <v>1319.6</v>
      </c>
      <c r="E26" s="13">
        <v>44048</v>
      </c>
      <c r="F26" s="26" t="s">
        <v>44</v>
      </c>
      <c r="G26" s="402"/>
      <c r="H26" s="403"/>
    </row>
    <row r="27" spans="1:8" x14ac:dyDescent="0.25">
      <c r="A27" s="401"/>
      <c r="B27" s="44" t="s">
        <v>108</v>
      </c>
      <c r="C27" s="44" t="s">
        <v>67</v>
      </c>
      <c r="D27" s="51">
        <v>1271.5999999999999</v>
      </c>
      <c r="E27" s="13">
        <v>44048</v>
      </c>
      <c r="F27" s="26" t="s">
        <v>44</v>
      </c>
      <c r="G27" s="402"/>
      <c r="H27" s="403"/>
    </row>
    <row r="28" spans="1:8" x14ac:dyDescent="0.25">
      <c r="A28" s="401"/>
      <c r="B28" s="5" t="s">
        <v>48</v>
      </c>
      <c r="C28" s="44" t="s">
        <v>67</v>
      </c>
      <c r="D28" s="51">
        <v>1522.6</v>
      </c>
      <c r="E28" s="13">
        <v>44048</v>
      </c>
      <c r="F28" s="6" t="s">
        <v>44</v>
      </c>
      <c r="G28" s="402"/>
      <c r="H28" s="403"/>
    </row>
    <row r="29" spans="1:8" x14ac:dyDescent="0.25">
      <c r="A29" s="401"/>
      <c r="B29" s="44" t="s">
        <v>72</v>
      </c>
      <c r="C29" s="44" t="s">
        <v>67</v>
      </c>
      <c r="D29" s="51">
        <v>4225</v>
      </c>
      <c r="E29" s="13">
        <v>44048</v>
      </c>
      <c r="F29" s="26" t="s">
        <v>44</v>
      </c>
      <c r="G29" s="402"/>
      <c r="H29" s="403"/>
    </row>
    <row r="30" spans="1:8" x14ac:dyDescent="0.25">
      <c r="A30" s="401"/>
      <c r="B30" s="5" t="s">
        <v>49</v>
      </c>
      <c r="C30" s="44" t="s">
        <v>67</v>
      </c>
      <c r="D30" s="51">
        <v>1392.6</v>
      </c>
      <c r="E30" s="13">
        <v>44048</v>
      </c>
      <c r="F30" s="6" t="s">
        <v>44</v>
      </c>
      <c r="G30" s="402"/>
      <c r="H30" s="403"/>
    </row>
    <row r="31" spans="1:8" x14ac:dyDescent="0.25">
      <c r="A31" s="401"/>
      <c r="B31" s="5" t="s">
        <v>60</v>
      </c>
      <c r="C31" s="44" t="s">
        <v>67</v>
      </c>
      <c r="D31" s="51">
        <v>1429.6</v>
      </c>
      <c r="E31" s="46">
        <v>44048</v>
      </c>
      <c r="F31" s="5" t="s">
        <v>44</v>
      </c>
      <c r="G31" s="402"/>
      <c r="H31" s="403"/>
    </row>
    <row r="32" spans="1:8" x14ac:dyDescent="0.25">
      <c r="A32" s="401"/>
      <c r="B32" s="5" t="s">
        <v>70</v>
      </c>
      <c r="C32" s="44" t="s">
        <v>67</v>
      </c>
      <c r="D32" s="51">
        <v>2187.6</v>
      </c>
      <c r="E32" s="46">
        <v>44048</v>
      </c>
      <c r="F32" s="5" t="s">
        <v>44</v>
      </c>
      <c r="G32" s="402"/>
      <c r="H32" s="403"/>
    </row>
    <row r="33" spans="1:8" x14ac:dyDescent="0.25">
      <c r="A33" s="401"/>
      <c r="B33" s="44" t="s">
        <v>73</v>
      </c>
      <c r="C33" s="44" t="s">
        <v>67</v>
      </c>
      <c r="D33" s="51">
        <v>1641.6</v>
      </c>
      <c r="E33" s="46">
        <v>44048</v>
      </c>
      <c r="F33" s="44" t="s">
        <v>44</v>
      </c>
      <c r="G33" s="402"/>
      <c r="H33" s="403"/>
    </row>
    <row r="34" spans="1:8" x14ac:dyDescent="0.25">
      <c r="A34" s="401"/>
      <c r="B34" s="44" t="s">
        <v>84</v>
      </c>
      <c r="C34" s="44" t="s">
        <v>67</v>
      </c>
      <c r="D34" s="51">
        <v>1580.6</v>
      </c>
      <c r="E34" s="46">
        <v>44048</v>
      </c>
      <c r="F34" s="44" t="s">
        <v>44</v>
      </c>
      <c r="G34" s="402"/>
      <c r="H34" s="403"/>
    </row>
    <row r="35" spans="1:8" x14ac:dyDescent="0.25">
      <c r="A35" s="401"/>
      <c r="B35" s="44" t="s">
        <v>107</v>
      </c>
      <c r="C35" s="44" t="s">
        <v>67</v>
      </c>
      <c r="D35" s="51">
        <v>1335.6</v>
      </c>
      <c r="E35" s="46">
        <v>44048</v>
      </c>
      <c r="F35" s="44" t="s">
        <v>44</v>
      </c>
      <c r="G35" s="402"/>
      <c r="H35" s="403"/>
    </row>
    <row r="36" spans="1:8" x14ac:dyDescent="0.25">
      <c r="A36" s="401"/>
      <c r="B36" s="5" t="s">
        <v>50</v>
      </c>
      <c r="C36" s="44" t="s">
        <v>67</v>
      </c>
      <c r="D36" s="51">
        <v>1332.6</v>
      </c>
      <c r="E36" s="46">
        <v>44048</v>
      </c>
      <c r="F36" s="5" t="s">
        <v>44</v>
      </c>
      <c r="G36" s="402"/>
      <c r="H36" s="403"/>
    </row>
    <row r="37" spans="1:8" x14ac:dyDescent="0.25">
      <c r="A37" s="401"/>
      <c r="B37" s="142" t="s">
        <v>71</v>
      </c>
      <c r="C37" s="44" t="s">
        <v>161</v>
      </c>
      <c r="D37" s="143">
        <v>773.6</v>
      </c>
      <c r="E37" s="144">
        <v>44048</v>
      </c>
      <c r="F37" s="142" t="s">
        <v>51</v>
      </c>
      <c r="G37" s="402"/>
      <c r="H37" s="403"/>
    </row>
    <row r="38" spans="1:8" x14ac:dyDescent="0.25">
      <c r="A38" s="401"/>
      <c r="B38" s="142" t="s">
        <v>71</v>
      </c>
      <c r="C38" s="44" t="s">
        <v>143</v>
      </c>
      <c r="D38" s="143">
        <v>479.92</v>
      </c>
      <c r="E38" s="144">
        <v>44048</v>
      </c>
      <c r="F38" s="142" t="s">
        <v>51</v>
      </c>
      <c r="G38" s="402"/>
      <c r="H38" s="403"/>
    </row>
    <row r="39" spans="1:8" x14ac:dyDescent="0.25">
      <c r="A39" s="401"/>
      <c r="B39" s="142" t="s">
        <v>71</v>
      </c>
      <c r="C39" s="44" t="s">
        <v>105</v>
      </c>
      <c r="D39" s="143">
        <v>3588.82</v>
      </c>
      <c r="E39" s="144">
        <v>44048</v>
      </c>
      <c r="F39" s="142" t="s">
        <v>51</v>
      </c>
      <c r="G39" s="402"/>
      <c r="H39" s="403"/>
    </row>
    <row r="40" spans="1:8" x14ac:dyDescent="0.25">
      <c r="A40" s="401"/>
      <c r="B40" s="142" t="s">
        <v>71</v>
      </c>
      <c r="C40" s="44" t="s">
        <v>98</v>
      </c>
      <c r="D40" s="143">
        <v>16769.599999999999</v>
      </c>
      <c r="E40" s="144">
        <v>44048</v>
      </c>
      <c r="F40" s="142" t="s">
        <v>51</v>
      </c>
      <c r="G40" s="402"/>
      <c r="H40" s="403"/>
    </row>
    <row r="41" spans="1:8" x14ac:dyDescent="0.25">
      <c r="A41" s="401"/>
      <c r="B41" s="142" t="s">
        <v>292</v>
      </c>
      <c r="C41" s="44" t="s">
        <v>67</v>
      </c>
      <c r="D41" s="143">
        <v>1897.8</v>
      </c>
      <c r="E41" s="144">
        <v>44049</v>
      </c>
      <c r="F41" s="142" t="s">
        <v>44</v>
      </c>
      <c r="G41" s="402"/>
      <c r="H41" s="403"/>
    </row>
    <row r="42" spans="1:8" x14ac:dyDescent="0.25">
      <c r="A42" s="401"/>
      <c r="B42" s="142" t="s">
        <v>89</v>
      </c>
      <c r="C42" s="44" t="s">
        <v>88</v>
      </c>
      <c r="D42" s="143">
        <v>600</v>
      </c>
      <c r="E42" s="144">
        <v>44050</v>
      </c>
      <c r="F42" s="142" t="s">
        <v>44</v>
      </c>
      <c r="G42" s="402"/>
      <c r="H42" s="403"/>
    </row>
    <row r="43" spans="1:8" x14ac:dyDescent="0.25">
      <c r="A43" s="401"/>
      <c r="B43" s="142" t="s">
        <v>194</v>
      </c>
      <c r="C43" s="44" t="s">
        <v>133</v>
      </c>
      <c r="D43" s="143">
        <v>282.64999999999998</v>
      </c>
      <c r="E43" s="144">
        <v>44050</v>
      </c>
      <c r="F43" s="142" t="s">
        <v>44</v>
      </c>
      <c r="G43" s="402"/>
      <c r="H43" s="403"/>
    </row>
    <row r="44" spans="1:8" x14ac:dyDescent="0.25">
      <c r="A44" s="401"/>
      <c r="B44" s="142" t="s">
        <v>293</v>
      </c>
      <c r="C44" s="142" t="s">
        <v>69</v>
      </c>
      <c r="D44" s="143">
        <v>1370</v>
      </c>
      <c r="E44" s="144">
        <v>44050</v>
      </c>
      <c r="F44" s="142" t="s">
        <v>44</v>
      </c>
      <c r="G44" s="402"/>
      <c r="H44" s="403"/>
    </row>
    <row r="45" spans="1:8" x14ac:dyDescent="0.25">
      <c r="A45" s="401"/>
      <c r="B45" s="142" t="s">
        <v>197</v>
      </c>
      <c r="C45" s="142" t="s">
        <v>88</v>
      </c>
      <c r="D45" s="143">
        <v>600</v>
      </c>
      <c r="E45" s="144">
        <v>44050</v>
      </c>
      <c r="F45" s="142" t="s">
        <v>44</v>
      </c>
      <c r="G45" s="402"/>
      <c r="H45" s="403"/>
    </row>
    <row r="46" spans="1:8" x14ac:dyDescent="0.25">
      <c r="A46" s="401"/>
      <c r="B46" s="142" t="s">
        <v>198</v>
      </c>
      <c r="C46" s="142" t="s">
        <v>88</v>
      </c>
      <c r="D46" s="143">
        <v>600</v>
      </c>
      <c r="E46" s="144">
        <v>44050</v>
      </c>
      <c r="F46" s="142" t="s">
        <v>44</v>
      </c>
      <c r="G46" s="402"/>
      <c r="H46" s="403"/>
    </row>
    <row r="47" spans="1:8" x14ac:dyDescent="0.25">
      <c r="A47" s="401"/>
      <c r="B47" s="142" t="s">
        <v>204</v>
      </c>
      <c r="C47" s="142" t="s">
        <v>133</v>
      </c>
      <c r="D47" s="143">
        <v>6885.08</v>
      </c>
      <c r="E47" s="144">
        <v>44053</v>
      </c>
      <c r="F47" s="142" t="s">
        <v>44</v>
      </c>
      <c r="G47" s="402"/>
      <c r="H47" s="403"/>
    </row>
    <row r="48" spans="1:8" x14ac:dyDescent="0.25">
      <c r="A48" s="401"/>
      <c r="B48" s="142" t="s">
        <v>162</v>
      </c>
      <c r="C48" s="253" t="s">
        <v>227</v>
      </c>
      <c r="D48" s="143">
        <v>2627.26</v>
      </c>
      <c r="E48" s="144">
        <v>44053</v>
      </c>
      <c r="F48" s="142" t="s">
        <v>51</v>
      </c>
      <c r="G48" s="402"/>
      <c r="H48" s="403"/>
    </row>
    <row r="49" spans="1:8" x14ac:dyDescent="0.25">
      <c r="A49" s="401"/>
      <c r="B49" s="142" t="s">
        <v>294</v>
      </c>
      <c r="C49" s="142" t="s">
        <v>295</v>
      </c>
      <c r="D49" s="143">
        <v>158.12</v>
      </c>
      <c r="E49" s="144">
        <v>44053</v>
      </c>
      <c r="F49" s="142" t="s">
        <v>51</v>
      </c>
      <c r="G49" s="402"/>
      <c r="H49" s="403"/>
    </row>
    <row r="50" spans="1:8" x14ac:dyDescent="0.25">
      <c r="A50" s="401"/>
      <c r="B50" s="142" t="s">
        <v>102</v>
      </c>
      <c r="C50" s="142" t="s">
        <v>133</v>
      </c>
      <c r="D50" s="143">
        <v>3906.49</v>
      </c>
      <c r="E50" s="144">
        <v>44054</v>
      </c>
      <c r="F50" s="142" t="s">
        <v>44</v>
      </c>
      <c r="G50" s="402"/>
      <c r="H50" s="403"/>
    </row>
    <row r="51" spans="1:8" x14ac:dyDescent="0.25">
      <c r="A51" s="401"/>
      <c r="B51" s="142" t="s">
        <v>73</v>
      </c>
      <c r="C51" s="142" t="s">
        <v>133</v>
      </c>
      <c r="D51" s="143">
        <v>2932.87</v>
      </c>
      <c r="E51" s="144">
        <v>44054</v>
      </c>
      <c r="F51" s="142" t="s">
        <v>44</v>
      </c>
      <c r="G51" s="402"/>
      <c r="H51" s="403"/>
    </row>
    <row r="52" spans="1:8" x14ac:dyDescent="0.25">
      <c r="A52" s="401"/>
      <c r="B52" s="142" t="s">
        <v>162</v>
      </c>
      <c r="C52" s="253" t="s">
        <v>228</v>
      </c>
      <c r="D52" s="143">
        <v>378.76</v>
      </c>
      <c r="E52" s="144">
        <v>44054</v>
      </c>
      <c r="F52" s="142" t="s">
        <v>51</v>
      </c>
      <c r="G52" s="402"/>
      <c r="H52" s="403"/>
    </row>
    <row r="53" spans="1:8" x14ac:dyDescent="0.25">
      <c r="A53" s="401"/>
      <c r="B53" s="142" t="s">
        <v>162</v>
      </c>
      <c r="C53" s="142" t="s">
        <v>226</v>
      </c>
      <c r="D53" s="143">
        <v>600.19000000000005</v>
      </c>
      <c r="E53" s="144">
        <v>44054</v>
      </c>
      <c r="F53" s="142" t="s">
        <v>51</v>
      </c>
      <c r="G53" s="402"/>
      <c r="H53" s="403"/>
    </row>
    <row r="54" spans="1:8" x14ac:dyDescent="0.25">
      <c r="A54" s="401"/>
      <c r="B54" s="142" t="s">
        <v>296</v>
      </c>
      <c r="C54" s="142" t="s">
        <v>295</v>
      </c>
      <c r="D54" s="143">
        <v>145.47999999999999</v>
      </c>
      <c r="E54" s="144">
        <v>44057</v>
      </c>
      <c r="F54" s="142" t="s">
        <v>51</v>
      </c>
      <c r="G54" s="402"/>
      <c r="H54" s="403"/>
    </row>
    <row r="55" spans="1:8" x14ac:dyDescent="0.25">
      <c r="A55" s="401"/>
      <c r="B55" s="142" t="s">
        <v>297</v>
      </c>
      <c r="C55" s="142" t="s">
        <v>298</v>
      </c>
      <c r="D55" s="143">
        <v>1275.5</v>
      </c>
      <c r="E55" s="144">
        <v>44060</v>
      </c>
      <c r="F55" s="142" t="s">
        <v>44</v>
      </c>
      <c r="G55" s="402"/>
      <c r="H55" s="403"/>
    </row>
    <row r="56" spans="1:8" x14ac:dyDescent="0.25">
      <c r="A56" s="401"/>
      <c r="B56" s="142" t="s">
        <v>135</v>
      </c>
      <c r="C56" s="142" t="s">
        <v>298</v>
      </c>
      <c r="D56" s="143">
        <v>381.01</v>
      </c>
      <c r="E56" s="144">
        <v>44060</v>
      </c>
      <c r="F56" s="142" t="s">
        <v>44</v>
      </c>
      <c r="G56" s="402"/>
      <c r="H56" s="403"/>
    </row>
    <row r="57" spans="1:8" x14ac:dyDescent="0.25">
      <c r="A57" s="401"/>
      <c r="B57" s="142" t="s">
        <v>59</v>
      </c>
      <c r="C57" s="142" t="s">
        <v>133</v>
      </c>
      <c r="D57" s="143">
        <v>2965</v>
      </c>
      <c r="E57" s="144">
        <v>44064</v>
      </c>
      <c r="F57" s="142" t="s">
        <v>44</v>
      </c>
      <c r="G57" s="402"/>
      <c r="H57" s="403"/>
    </row>
    <row r="58" spans="1:8" x14ac:dyDescent="0.25">
      <c r="A58" s="401"/>
      <c r="B58" s="142" t="s">
        <v>133</v>
      </c>
      <c r="C58" s="253" t="s">
        <v>299</v>
      </c>
      <c r="D58" s="143">
        <v>1147.1400000000001</v>
      </c>
      <c r="E58" s="144">
        <v>44064</v>
      </c>
      <c r="F58" s="142" t="s">
        <v>51</v>
      </c>
      <c r="G58" s="402"/>
      <c r="H58" s="403"/>
    </row>
    <row r="59" spans="1:8" x14ac:dyDescent="0.25">
      <c r="A59" s="401"/>
      <c r="B59" s="142"/>
      <c r="C59" s="142"/>
      <c r="D59" s="143"/>
      <c r="E59" s="144"/>
      <c r="F59" s="142"/>
      <c r="G59" s="402"/>
      <c r="H59" s="403"/>
    </row>
    <row r="60" spans="1:8" x14ac:dyDescent="0.25">
      <c r="A60" s="401"/>
      <c r="B60" s="142"/>
      <c r="C60" s="142"/>
      <c r="D60" s="143"/>
      <c r="E60" s="144"/>
      <c r="F60" s="142"/>
      <c r="G60" s="402"/>
      <c r="H60" s="403"/>
    </row>
    <row r="61" spans="1:8" x14ac:dyDescent="0.25">
      <c r="A61" s="401"/>
      <c r="B61" s="142"/>
      <c r="C61" s="142"/>
      <c r="D61" s="143"/>
      <c r="E61" s="144"/>
      <c r="F61" s="142"/>
      <c r="G61" s="402"/>
      <c r="H61" s="403"/>
    </row>
    <row r="62" spans="1:8" ht="16.5" thickBot="1" x14ac:dyDescent="0.3">
      <c r="A62" s="9"/>
      <c r="B62" s="10"/>
      <c r="C62" s="10"/>
      <c r="D62" s="86">
        <f>SUM(D17:D61)</f>
        <v>79638.629999999976</v>
      </c>
      <c r="E62" s="74"/>
      <c r="F62" s="10"/>
      <c r="G62" s="155"/>
      <c r="H62" s="62"/>
    </row>
    <row r="63" spans="1:8" ht="16.5" thickBot="1" x14ac:dyDescent="0.3">
      <c r="A63" s="11"/>
      <c r="B63" s="10"/>
      <c r="C63" s="10"/>
      <c r="D63" s="53"/>
      <c r="E63" s="75"/>
      <c r="F63" s="10"/>
      <c r="G63" s="155"/>
      <c r="H63" s="62"/>
    </row>
    <row r="64" spans="1:8" x14ac:dyDescent="0.25">
      <c r="A64" s="386" t="s">
        <v>24</v>
      </c>
      <c r="B64" s="3" t="s">
        <v>131</v>
      </c>
      <c r="C64" s="194" t="s">
        <v>43</v>
      </c>
      <c r="D64" s="50">
        <v>6509</v>
      </c>
      <c r="E64" s="12">
        <v>44047</v>
      </c>
      <c r="F64" s="4" t="s">
        <v>62</v>
      </c>
      <c r="G64" s="391">
        <v>0.44409999999999999</v>
      </c>
      <c r="H64" s="396">
        <v>0.3901</v>
      </c>
    </row>
    <row r="65" spans="1:8" x14ac:dyDescent="0.25">
      <c r="A65" s="388"/>
      <c r="B65" s="5" t="s">
        <v>163</v>
      </c>
      <c r="C65" s="5" t="s">
        <v>164</v>
      </c>
      <c r="D65" s="51">
        <v>2159.96</v>
      </c>
      <c r="E65" s="13">
        <v>44047</v>
      </c>
      <c r="F65" s="6" t="s">
        <v>40</v>
      </c>
      <c r="G65" s="393"/>
      <c r="H65" s="398"/>
    </row>
    <row r="66" spans="1:8" x14ac:dyDescent="0.25">
      <c r="A66" s="388"/>
      <c r="B66" s="5" t="s">
        <v>163</v>
      </c>
      <c r="C66" s="5" t="s">
        <v>180</v>
      </c>
      <c r="D66" s="51">
        <v>2943.54</v>
      </c>
      <c r="E66" s="13">
        <v>44047</v>
      </c>
      <c r="F66" s="6" t="s">
        <v>40</v>
      </c>
      <c r="G66" s="393"/>
      <c r="H66" s="398"/>
    </row>
    <row r="67" spans="1:8" x14ac:dyDescent="0.25">
      <c r="A67" s="388"/>
      <c r="B67" s="5" t="s">
        <v>163</v>
      </c>
      <c r="C67" s="5" t="s">
        <v>181</v>
      </c>
      <c r="D67" s="51">
        <v>2111.02</v>
      </c>
      <c r="E67" s="13">
        <v>44047</v>
      </c>
      <c r="F67" s="6" t="s">
        <v>40</v>
      </c>
      <c r="G67" s="393"/>
      <c r="H67" s="398"/>
    </row>
    <row r="68" spans="1:8" x14ac:dyDescent="0.25">
      <c r="A68" s="388"/>
      <c r="B68" s="5" t="s">
        <v>124</v>
      </c>
      <c r="C68" s="5" t="s">
        <v>183</v>
      </c>
      <c r="D68" s="51">
        <v>2520</v>
      </c>
      <c r="E68" s="13">
        <v>44047</v>
      </c>
      <c r="F68" s="6" t="s">
        <v>40</v>
      </c>
      <c r="G68" s="393"/>
      <c r="H68" s="398"/>
    </row>
    <row r="69" spans="1:8" x14ac:dyDescent="0.25">
      <c r="A69" s="388"/>
      <c r="B69" s="5" t="s">
        <v>163</v>
      </c>
      <c r="C69" s="226" t="s">
        <v>184</v>
      </c>
      <c r="D69" s="51">
        <v>2698.56</v>
      </c>
      <c r="E69" s="13">
        <v>44047</v>
      </c>
      <c r="F69" s="6" t="s">
        <v>40</v>
      </c>
      <c r="G69" s="393"/>
      <c r="H69" s="398"/>
    </row>
    <row r="70" spans="1:8" x14ac:dyDescent="0.25">
      <c r="A70" s="388"/>
      <c r="B70" s="44" t="s">
        <v>169</v>
      </c>
      <c r="C70" s="226" t="s">
        <v>300</v>
      </c>
      <c r="D70" s="51">
        <v>555.5</v>
      </c>
      <c r="E70" s="13">
        <v>44047</v>
      </c>
      <c r="F70" s="26" t="s">
        <v>40</v>
      </c>
      <c r="G70" s="393"/>
      <c r="H70" s="398"/>
    </row>
    <row r="71" spans="1:8" x14ac:dyDescent="0.25">
      <c r="A71" s="388"/>
      <c r="B71" s="44" t="s">
        <v>163</v>
      </c>
      <c r="C71" s="226" t="s">
        <v>301</v>
      </c>
      <c r="D71" s="51">
        <v>1801.65</v>
      </c>
      <c r="E71" s="13">
        <v>44048</v>
      </c>
      <c r="F71" s="26" t="s">
        <v>40</v>
      </c>
      <c r="G71" s="393"/>
      <c r="H71" s="398"/>
    </row>
    <row r="72" spans="1:8" x14ac:dyDescent="0.25">
      <c r="A72" s="388"/>
      <c r="B72" s="44" t="s">
        <v>166</v>
      </c>
      <c r="C72" s="226" t="s">
        <v>138</v>
      </c>
      <c r="D72" s="51">
        <v>1488</v>
      </c>
      <c r="E72" s="13">
        <v>44050</v>
      </c>
      <c r="F72" s="26" t="s">
        <v>62</v>
      </c>
      <c r="G72" s="393"/>
      <c r="H72" s="398"/>
    </row>
    <row r="73" spans="1:8" x14ac:dyDescent="0.25">
      <c r="A73" s="388"/>
      <c r="B73" s="44" t="s">
        <v>131</v>
      </c>
      <c r="C73" s="226" t="s">
        <v>43</v>
      </c>
      <c r="D73" s="51">
        <v>6173</v>
      </c>
      <c r="E73" s="13">
        <v>44053</v>
      </c>
      <c r="F73" s="26" t="s">
        <v>62</v>
      </c>
      <c r="G73" s="393"/>
      <c r="H73" s="398"/>
    </row>
    <row r="74" spans="1:8" x14ac:dyDescent="0.25">
      <c r="A74" s="388"/>
      <c r="B74" s="5" t="s">
        <v>147</v>
      </c>
      <c r="C74" s="5" t="s">
        <v>125</v>
      </c>
      <c r="D74" s="51">
        <v>1307.04</v>
      </c>
      <c r="E74" s="13">
        <v>44053</v>
      </c>
      <c r="F74" s="6" t="s">
        <v>40</v>
      </c>
      <c r="G74" s="393"/>
      <c r="H74" s="398"/>
    </row>
    <row r="75" spans="1:8" x14ac:dyDescent="0.25">
      <c r="A75" s="388"/>
      <c r="B75" s="5" t="s">
        <v>163</v>
      </c>
      <c r="C75" s="219" t="s">
        <v>302</v>
      </c>
      <c r="D75" s="51">
        <v>4216.87</v>
      </c>
      <c r="E75" s="13">
        <v>44053</v>
      </c>
      <c r="F75" s="6" t="s">
        <v>40</v>
      </c>
      <c r="G75" s="393"/>
      <c r="H75" s="398"/>
    </row>
    <row r="76" spans="1:8" x14ac:dyDescent="0.25">
      <c r="A76" s="388"/>
      <c r="B76" s="5" t="s">
        <v>163</v>
      </c>
      <c r="C76" s="5" t="s">
        <v>157</v>
      </c>
      <c r="D76" s="51">
        <v>2682.96</v>
      </c>
      <c r="E76" s="13">
        <v>44053</v>
      </c>
      <c r="F76" s="6" t="s">
        <v>40</v>
      </c>
      <c r="G76" s="393"/>
      <c r="H76" s="398"/>
    </row>
    <row r="77" spans="1:8" x14ac:dyDescent="0.25">
      <c r="A77" s="388"/>
      <c r="B77" s="5" t="s">
        <v>163</v>
      </c>
      <c r="C77" s="5" t="s">
        <v>154</v>
      </c>
      <c r="D77" s="51">
        <v>687.35</v>
      </c>
      <c r="E77" s="13">
        <v>44053</v>
      </c>
      <c r="F77" s="6" t="s">
        <v>40</v>
      </c>
      <c r="G77" s="393"/>
      <c r="H77" s="398"/>
    </row>
    <row r="78" spans="1:8" x14ac:dyDescent="0.25">
      <c r="A78" s="388"/>
      <c r="B78" s="5" t="s">
        <v>163</v>
      </c>
      <c r="C78" s="218" t="s">
        <v>303</v>
      </c>
      <c r="D78" s="51">
        <v>2649.59</v>
      </c>
      <c r="E78" s="13">
        <v>44053</v>
      </c>
      <c r="F78" s="6" t="s">
        <v>40</v>
      </c>
      <c r="G78" s="393"/>
      <c r="H78" s="398"/>
    </row>
    <row r="79" spans="1:8" x14ac:dyDescent="0.25">
      <c r="A79" s="388"/>
      <c r="B79" s="5" t="s">
        <v>163</v>
      </c>
      <c r="C79" s="14" t="s">
        <v>211</v>
      </c>
      <c r="D79" s="51">
        <v>4169.59</v>
      </c>
      <c r="E79" s="13">
        <v>44053</v>
      </c>
      <c r="F79" s="6" t="s">
        <v>40</v>
      </c>
      <c r="G79" s="393"/>
      <c r="H79" s="398"/>
    </row>
    <row r="80" spans="1:8" x14ac:dyDescent="0.25">
      <c r="A80" s="388"/>
      <c r="B80" s="5" t="s">
        <v>163</v>
      </c>
      <c r="C80" s="5" t="s">
        <v>212</v>
      </c>
      <c r="D80" s="51">
        <v>1684.8</v>
      </c>
      <c r="E80" s="13">
        <v>44053</v>
      </c>
      <c r="F80" s="6" t="s">
        <v>40</v>
      </c>
      <c r="G80" s="393"/>
      <c r="H80" s="398"/>
    </row>
    <row r="81" spans="1:8" x14ac:dyDescent="0.25">
      <c r="A81" s="388"/>
      <c r="B81" s="7" t="s">
        <v>124</v>
      </c>
      <c r="C81" s="254" t="s">
        <v>304</v>
      </c>
      <c r="D81" s="51">
        <v>3468.23</v>
      </c>
      <c r="E81" s="13">
        <v>44053</v>
      </c>
      <c r="F81" s="6" t="s">
        <v>40</v>
      </c>
      <c r="G81" s="393"/>
      <c r="H81" s="398"/>
    </row>
    <row r="82" spans="1:8" x14ac:dyDescent="0.25">
      <c r="A82" s="388"/>
      <c r="B82" s="5" t="s">
        <v>214</v>
      </c>
      <c r="C82" s="5" t="s">
        <v>215</v>
      </c>
      <c r="D82" s="51">
        <v>657</v>
      </c>
      <c r="E82" s="13">
        <v>44053</v>
      </c>
      <c r="F82" s="6" t="s">
        <v>40</v>
      </c>
      <c r="G82" s="393"/>
      <c r="H82" s="398"/>
    </row>
    <row r="83" spans="1:8" x14ac:dyDescent="0.25">
      <c r="A83" s="388"/>
      <c r="B83" s="5" t="s">
        <v>167</v>
      </c>
      <c r="C83" s="226" t="s">
        <v>217</v>
      </c>
      <c r="D83" s="51">
        <v>2829.74</v>
      </c>
      <c r="E83" s="13">
        <v>44053</v>
      </c>
      <c r="F83" s="6" t="s">
        <v>40</v>
      </c>
      <c r="G83" s="393"/>
      <c r="H83" s="398"/>
    </row>
    <row r="84" spans="1:8" x14ac:dyDescent="0.25">
      <c r="A84" s="388"/>
      <c r="B84" s="5" t="s">
        <v>169</v>
      </c>
      <c r="C84" s="254" t="s">
        <v>305</v>
      </c>
      <c r="D84" s="51">
        <v>1714.42</v>
      </c>
      <c r="E84" s="13">
        <v>44053</v>
      </c>
      <c r="F84" s="6" t="s">
        <v>40</v>
      </c>
      <c r="G84" s="393"/>
      <c r="H84" s="398"/>
    </row>
    <row r="85" spans="1:8" x14ac:dyDescent="0.25">
      <c r="A85" s="388"/>
      <c r="B85" s="5" t="s">
        <v>121</v>
      </c>
      <c r="C85" s="44" t="s">
        <v>122</v>
      </c>
      <c r="D85" s="51">
        <v>1249.97</v>
      </c>
      <c r="E85" s="13">
        <v>44053</v>
      </c>
      <c r="F85" s="6" t="s">
        <v>40</v>
      </c>
      <c r="G85" s="393"/>
      <c r="H85" s="398"/>
    </row>
    <row r="86" spans="1:8" x14ac:dyDescent="0.25">
      <c r="A86" s="388"/>
      <c r="B86" s="5" t="s">
        <v>165</v>
      </c>
      <c r="C86" s="218" t="s">
        <v>306</v>
      </c>
      <c r="D86" s="51">
        <v>1816.11</v>
      </c>
      <c r="E86" s="13">
        <v>44053</v>
      </c>
      <c r="F86" s="6" t="s">
        <v>40</v>
      </c>
      <c r="G86" s="393"/>
      <c r="H86" s="398"/>
    </row>
    <row r="87" spans="1:8" x14ac:dyDescent="0.25">
      <c r="A87" s="388"/>
      <c r="B87" s="5" t="s">
        <v>153</v>
      </c>
      <c r="C87" s="5" t="s">
        <v>224</v>
      </c>
      <c r="D87" s="51">
        <v>11764</v>
      </c>
      <c r="E87" s="13">
        <v>44053</v>
      </c>
      <c r="F87" s="6" t="s">
        <v>40</v>
      </c>
      <c r="G87" s="393"/>
      <c r="H87" s="398"/>
    </row>
    <row r="88" spans="1:8" x14ac:dyDescent="0.25">
      <c r="A88" s="388"/>
      <c r="B88" s="44" t="s">
        <v>307</v>
      </c>
      <c r="C88" s="14" t="s">
        <v>308</v>
      </c>
      <c r="D88" s="51">
        <v>1133.5999999999999</v>
      </c>
      <c r="E88" s="13">
        <v>44053</v>
      </c>
      <c r="F88" s="6" t="s">
        <v>40</v>
      </c>
      <c r="G88" s="393"/>
      <c r="H88" s="398"/>
    </row>
    <row r="89" spans="1:8" x14ac:dyDescent="0.25">
      <c r="A89" s="388"/>
      <c r="B89" s="5" t="s">
        <v>131</v>
      </c>
      <c r="C89" s="14" t="s">
        <v>43</v>
      </c>
      <c r="D89" s="51">
        <v>6158</v>
      </c>
      <c r="E89" s="13">
        <v>44064</v>
      </c>
      <c r="F89" s="6" t="s">
        <v>40</v>
      </c>
      <c r="G89" s="393"/>
      <c r="H89" s="398"/>
    </row>
    <row r="90" spans="1:8" x14ac:dyDescent="0.25">
      <c r="A90" s="388"/>
      <c r="B90" s="5" t="s">
        <v>163</v>
      </c>
      <c r="C90" s="14" t="s">
        <v>251</v>
      </c>
      <c r="D90" s="51">
        <v>1949.22</v>
      </c>
      <c r="E90" s="13">
        <v>44064</v>
      </c>
      <c r="F90" s="6" t="s">
        <v>40</v>
      </c>
      <c r="G90" s="393"/>
      <c r="H90" s="398"/>
    </row>
    <row r="91" spans="1:8" x14ac:dyDescent="0.25">
      <c r="A91" s="388"/>
      <c r="B91" s="5" t="s">
        <v>163</v>
      </c>
      <c r="C91" s="227" t="s">
        <v>309</v>
      </c>
      <c r="D91" s="51">
        <v>2568.79</v>
      </c>
      <c r="E91" s="13">
        <v>44064</v>
      </c>
      <c r="F91" s="6" t="s">
        <v>40</v>
      </c>
      <c r="G91" s="393"/>
      <c r="H91" s="398"/>
    </row>
    <row r="92" spans="1:8" x14ac:dyDescent="0.25">
      <c r="A92" s="388"/>
      <c r="B92" s="5" t="s">
        <v>147</v>
      </c>
      <c r="C92" s="5" t="s">
        <v>148</v>
      </c>
      <c r="D92" s="51">
        <v>506.89</v>
      </c>
      <c r="E92" s="13">
        <v>44064</v>
      </c>
      <c r="F92" s="6" t="s">
        <v>40</v>
      </c>
      <c r="G92" s="393"/>
      <c r="H92" s="398"/>
    </row>
    <row r="93" spans="1:8" x14ac:dyDescent="0.25">
      <c r="A93" s="388"/>
      <c r="B93" s="5" t="s">
        <v>124</v>
      </c>
      <c r="C93" s="5" t="s">
        <v>253</v>
      </c>
      <c r="D93" s="51">
        <v>1870.2</v>
      </c>
      <c r="E93" s="13">
        <v>44064</v>
      </c>
      <c r="F93" s="6" t="s">
        <v>40</v>
      </c>
      <c r="G93" s="393"/>
      <c r="H93" s="398"/>
    </row>
    <row r="94" spans="1:8" x14ac:dyDescent="0.25">
      <c r="A94" s="388"/>
      <c r="B94" s="5" t="s">
        <v>163</v>
      </c>
      <c r="C94" s="7" t="s">
        <v>125</v>
      </c>
      <c r="D94" s="51">
        <v>2512.0100000000002</v>
      </c>
      <c r="E94" s="13">
        <v>44064</v>
      </c>
      <c r="F94" s="6" t="s">
        <v>40</v>
      </c>
      <c r="G94" s="393"/>
      <c r="H94" s="398"/>
    </row>
    <row r="95" spans="1:8" x14ac:dyDescent="0.25">
      <c r="A95" s="388"/>
      <c r="B95" s="5" t="s">
        <v>163</v>
      </c>
      <c r="C95" s="7" t="s">
        <v>123</v>
      </c>
      <c r="D95" s="51">
        <v>297</v>
      </c>
      <c r="E95" s="13">
        <v>44064</v>
      </c>
      <c r="F95" s="6" t="s">
        <v>40</v>
      </c>
      <c r="G95" s="393"/>
      <c r="H95" s="398"/>
    </row>
    <row r="96" spans="1:8" x14ac:dyDescent="0.25">
      <c r="A96" s="388"/>
      <c r="B96" s="5" t="s">
        <v>165</v>
      </c>
      <c r="C96" s="14" t="s">
        <v>263</v>
      </c>
      <c r="D96" s="51">
        <v>346.4</v>
      </c>
      <c r="E96" s="13">
        <v>44064</v>
      </c>
      <c r="F96" s="6" t="s">
        <v>40</v>
      </c>
      <c r="G96" s="393"/>
      <c r="H96" s="398"/>
    </row>
    <row r="97" spans="1:8" x14ac:dyDescent="0.25">
      <c r="A97" s="388"/>
      <c r="B97" s="7" t="s">
        <v>150</v>
      </c>
      <c r="C97" s="44" t="s">
        <v>170</v>
      </c>
      <c r="D97" s="51">
        <v>2479.4</v>
      </c>
      <c r="E97" s="13">
        <v>44064</v>
      </c>
      <c r="F97" s="6" t="s">
        <v>40</v>
      </c>
      <c r="G97" s="393"/>
      <c r="H97" s="398"/>
    </row>
    <row r="98" spans="1:8" x14ac:dyDescent="0.25">
      <c r="A98" s="389"/>
      <c r="B98" s="142" t="s">
        <v>131</v>
      </c>
      <c r="C98" s="142" t="s">
        <v>43</v>
      </c>
      <c r="D98" s="143">
        <v>6074.5</v>
      </c>
      <c r="E98" s="145">
        <v>44068</v>
      </c>
      <c r="F98" s="146" t="s">
        <v>62</v>
      </c>
      <c r="G98" s="394"/>
      <c r="H98" s="399"/>
    </row>
    <row r="99" spans="1:8" x14ac:dyDescent="0.25">
      <c r="A99" s="389"/>
      <c r="B99" s="142" t="s">
        <v>163</v>
      </c>
      <c r="C99" s="142" t="s">
        <v>154</v>
      </c>
      <c r="D99" s="143">
        <v>729.41</v>
      </c>
      <c r="E99" s="145">
        <v>44068</v>
      </c>
      <c r="F99" s="146" t="s">
        <v>40</v>
      </c>
      <c r="G99" s="394"/>
      <c r="H99" s="399"/>
    </row>
    <row r="100" spans="1:8" x14ac:dyDescent="0.25">
      <c r="A100" s="389"/>
      <c r="B100" s="142" t="s">
        <v>124</v>
      </c>
      <c r="C100" s="142" t="s">
        <v>268</v>
      </c>
      <c r="D100" s="143">
        <v>1006.74</v>
      </c>
      <c r="E100" s="145">
        <v>44068</v>
      </c>
      <c r="F100" s="146" t="s">
        <v>40</v>
      </c>
      <c r="G100" s="394"/>
      <c r="H100" s="399"/>
    </row>
    <row r="101" spans="1:8" x14ac:dyDescent="0.25">
      <c r="A101" s="389"/>
      <c r="B101" s="142" t="s">
        <v>131</v>
      </c>
      <c r="C101" s="142" t="s">
        <v>43</v>
      </c>
      <c r="D101" s="143">
        <v>5893</v>
      </c>
      <c r="E101" s="145">
        <v>44071</v>
      </c>
      <c r="F101" s="146" t="s">
        <v>62</v>
      </c>
      <c r="G101" s="394"/>
      <c r="H101" s="399"/>
    </row>
    <row r="102" spans="1:8" x14ac:dyDescent="0.25">
      <c r="A102" s="389"/>
      <c r="B102" s="142" t="s">
        <v>131</v>
      </c>
      <c r="C102" s="142" t="s">
        <v>43</v>
      </c>
      <c r="D102" s="143">
        <v>5122.1499999999996</v>
      </c>
      <c r="E102" s="145">
        <v>44071</v>
      </c>
      <c r="F102" s="146" t="s">
        <v>62</v>
      </c>
      <c r="G102" s="394"/>
      <c r="H102" s="399"/>
    </row>
    <row r="103" spans="1:8" x14ac:dyDescent="0.25">
      <c r="A103" s="389"/>
      <c r="B103" s="142" t="s">
        <v>131</v>
      </c>
      <c r="C103" s="142" t="s">
        <v>43</v>
      </c>
      <c r="D103" s="143">
        <v>6318.5</v>
      </c>
      <c r="E103" s="145">
        <v>44071</v>
      </c>
      <c r="F103" s="146" t="s">
        <v>62</v>
      </c>
      <c r="G103" s="394"/>
      <c r="H103" s="399"/>
    </row>
    <row r="104" spans="1:8" x14ac:dyDescent="0.25">
      <c r="A104" s="389"/>
      <c r="B104" s="142" t="s">
        <v>163</v>
      </c>
      <c r="C104" s="142" t="s">
        <v>123</v>
      </c>
      <c r="D104" s="143">
        <v>316.44</v>
      </c>
      <c r="E104" s="145">
        <v>44071</v>
      </c>
      <c r="F104" s="146" t="s">
        <v>40</v>
      </c>
      <c r="G104" s="394"/>
      <c r="H104" s="399"/>
    </row>
    <row r="105" spans="1:8" x14ac:dyDescent="0.25">
      <c r="A105" s="389"/>
      <c r="B105" s="142" t="s">
        <v>163</v>
      </c>
      <c r="C105" s="142" t="s">
        <v>125</v>
      </c>
      <c r="D105" s="143">
        <v>562.26</v>
      </c>
      <c r="E105" s="145">
        <v>44071</v>
      </c>
      <c r="F105" s="146" t="s">
        <v>40</v>
      </c>
      <c r="G105" s="394"/>
      <c r="H105" s="399"/>
    </row>
    <row r="106" spans="1:8" x14ac:dyDescent="0.25">
      <c r="A106" s="389"/>
      <c r="B106" s="142" t="s">
        <v>124</v>
      </c>
      <c r="C106" s="142" t="s">
        <v>253</v>
      </c>
      <c r="D106" s="143">
        <v>1751.76</v>
      </c>
      <c r="E106" s="145">
        <v>44071</v>
      </c>
      <c r="F106" s="146" t="s">
        <v>40</v>
      </c>
      <c r="G106" s="394"/>
      <c r="H106" s="399"/>
    </row>
    <row r="107" spans="1:8" x14ac:dyDescent="0.25">
      <c r="A107" s="389"/>
      <c r="B107" s="142" t="s">
        <v>163</v>
      </c>
      <c r="C107" s="142" t="s">
        <v>275</v>
      </c>
      <c r="D107" s="143">
        <v>2550.6799999999998</v>
      </c>
      <c r="E107" s="145">
        <v>44071</v>
      </c>
      <c r="F107" s="146" t="s">
        <v>40</v>
      </c>
      <c r="G107" s="394"/>
      <c r="H107" s="399"/>
    </row>
    <row r="108" spans="1:8" x14ac:dyDescent="0.25">
      <c r="A108" s="389"/>
      <c r="B108" s="142" t="s">
        <v>124</v>
      </c>
      <c r="C108" s="142" t="s">
        <v>268</v>
      </c>
      <c r="D108" s="143">
        <v>1725.84</v>
      </c>
      <c r="E108" s="145">
        <v>44071</v>
      </c>
      <c r="F108" s="146" t="s">
        <v>40</v>
      </c>
      <c r="G108" s="394"/>
      <c r="H108" s="399"/>
    </row>
    <row r="109" spans="1:8" x14ac:dyDescent="0.25">
      <c r="A109" s="389"/>
      <c r="B109" s="142" t="s">
        <v>167</v>
      </c>
      <c r="C109" s="142" t="s">
        <v>276</v>
      </c>
      <c r="D109" s="143">
        <v>516.88</v>
      </c>
      <c r="E109" s="145">
        <v>44071</v>
      </c>
      <c r="F109" s="146" t="s">
        <v>40</v>
      </c>
      <c r="G109" s="394"/>
      <c r="H109" s="399"/>
    </row>
    <row r="110" spans="1:8" x14ac:dyDescent="0.25">
      <c r="A110" s="389"/>
      <c r="B110" s="142" t="s">
        <v>310</v>
      </c>
      <c r="C110" s="142" t="s">
        <v>277</v>
      </c>
      <c r="D110" s="143">
        <v>2544</v>
      </c>
      <c r="E110" s="145">
        <v>44071</v>
      </c>
      <c r="F110" s="146" t="s">
        <v>40</v>
      </c>
      <c r="G110" s="394"/>
      <c r="H110" s="399"/>
    </row>
    <row r="111" spans="1:8" x14ac:dyDescent="0.25">
      <c r="A111" s="389"/>
      <c r="B111" s="142" t="s">
        <v>278</v>
      </c>
      <c r="C111" s="142" t="s">
        <v>279</v>
      </c>
      <c r="D111" s="143">
        <v>425</v>
      </c>
      <c r="E111" s="145">
        <v>44071</v>
      </c>
      <c r="F111" s="146" t="s">
        <v>40</v>
      </c>
      <c r="G111" s="394"/>
      <c r="H111" s="399"/>
    </row>
    <row r="112" spans="1:8" x14ac:dyDescent="0.25">
      <c r="A112" s="389"/>
      <c r="B112" s="142" t="s">
        <v>310</v>
      </c>
      <c r="C112" s="142" t="s">
        <v>282</v>
      </c>
      <c r="D112" s="143">
        <v>2064</v>
      </c>
      <c r="E112" s="145">
        <v>44071</v>
      </c>
      <c r="F112" s="146" t="s">
        <v>40</v>
      </c>
      <c r="G112" s="394"/>
      <c r="H112" s="399"/>
    </row>
    <row r="113" spans="1:8" x14ac:dyDescent="0.25">
      <c r="A113" s="389"/>
      <c r="B113" s="142" t="s">
        <v>153</v>
      </c>
      <c r="C113" s="142" t="s">
        <v>224</v>
      </c>
      <c r="D113" s="143">
        <v>11247</v>
      </c>
      <c r="E113" s="145">
        <v>44071</v>
      </c>
      <c r="F113" s="146" t="s">
        <v>40</v>
      </c>
      <c r="G113" s="394"/>
      <c r="H113" s="399"/>
    </row>
    <row r="114" spans="1:8" x14ac:dyDescent="0.25">
      <c r="A114" s="389"/>
      <c r="B114" s="142"/>
      <c r="C114" s="142"/>
      <c r="D114" s="143"/>
      <c r="E114" s="145"/>
      <c r="F114" s="146"/>
      <c r="G114" s="394"/>
      <c r="H114" s="399"/>
    </row>
    <row r="115" spans="1:8" x14ac:dyDescent="0.25">
      <c r="A115" s="389"/>
      <c r="B115" s="142"/>
      <c r="C115" s="142"/>
      <c r="D115" s="143"/>
      <c r="E115" s="145"/>
      <c r="F115" s="146"/>
      <c r="G115" s="394"/>
      <c r="H115" s="399"/>
    </row>
    <row r="116" spans="1:8" ht="16.5" thickBot="1" x14ac:dyDescent="0.3">
      <c r="A116" s="390"/>
      <c r="B116" s="17"/>
      <c r="C116" s="18"/>
      <c r="D116" s="54"/>
      <c r="E116" s="77"/>
      <c r="F116" s="19"/>
      <c r="G116" s="395"/>
      <c r="H116" s="400"/>
    </row>
    <row r="117" spans="1:8" ht="16.5" thickBot="1" x14ac:dyDescent="0.3">
      <c r="A117" s="10"/>
      <c r="B117" s="10"/>
      <c r="C117" s="10"/>
      <c r="D117" s="87">
        <f>SUM(D64:D116)</f>
        <v>138527.56999999998</v>
      </c>
      <c r="E117" s="75"/>
      <c r="F117" s="90"/>
      <c r="G117" s="155"/>
      <c r="H117" s="62"/>
    </row>
    <row r="118" spans="1:8" x14ac:dyDescent="0.25">
      <c r="A118" s="10"/>
      <c r="B118" s="10"/>
      <c r="C118" s="10"/>
      <c r="D118" s="53"/>
      <c r="E118" s="75"/>
      <c r="F118" s="10"/>
      <c r="G118" s="155"/>
      <c r="H118" s="62"/>
    </row>
    <row r="119" spans="1:8" x14ac:dyDescent="0.25">
      <c r="A119" s="10"/>
      <c r="B119" s="10"/>
      <c r="C119" s="10"/>
      <c r="D119" s="53"/>
      <c r="E119" s="75"/>
      <c r="F119" s="10"/>
      <c r="G119" s="155"/>
      <c r="H119" s="62"/>
    </row>
    <row r="120" spans="1:8" x14ac:dyDescent="0.25">
      <c r="A120" s="388" t="s">
        <v>90</v>
      </c>
      <c r="B120" s="5" t="s">
        <v>171</v>
      </c>
      <c r="C120" s="44" t="s">
        <v>145</v>
      </c>
      <c r="D120" s="51">
        <v>2700</v>
      </c>
      <c r="E120" s="13">
        <v>44047</v>
      </c>
      <c r="F120" s="6" t="s">
        <v>40</v>
      </c>
      <c r="G120" s="393">
        <v>3.4299999999999997E-2</v>
      </c>
      <c r="H120" s="398">
        <v>3.6799999999999999E-2</v>
      </c>
    </row>
    <row r="121" spans="1:8" x14ac:dyDescent="0.25">
      <c r="A121" s="388"/>
      <c r="B121" s="44" t="s">
        <v>188</v>
      </c>
      <c r="C121" s="44" t="s">
        <v>137</v>
      </c>
      <c r="D121" s="51">
        <v>486.4</v>
      </c>
      <c r="E121" s="13">
        <v>44047</v>
      </c>
      <c r="F121" s="26" t="s">
        <v>40</v>
      </c>
      <c r="G121" s="393"/>
      <c r="H121" s="398"/>
    </row>
    <row r="122" spans="1:8" x14ac:dyDescent="0.25">
      <c r="A122" s="388"/>
      <c r="B122" s="44" t="s">
        <v>311</v>
      </c>
      <c r="C122" s="44" t="s">
        <v>201</v>
      </c>
      <c r="D122" s="51">
        <v>350</v>
      </c>
      <c r="E122" s="13">
        <v>44050</v>
      </c>
      <c r="F122" s="26" t="s">
        <v>40</v>
      </c>
      <c r="G122" s="393"/>
      <c r="H122" s="398"/>
    </row>
    <row r="123" spans="1:8" x14ac:dyDescent="0.25">
      <c r="A123" s="388"/>
      <c r="B123" s="44" t="s">
        <v>171</v>
      </c>
      <c r="C123" s="44" t="s">
        <v>145</v>
      </c>
      <c r="D123" s="51">
        <v>2700</v>
      </c>
      <c r="E123" s="13">
        <v>44053</v>
      </c>
      <c r="F123" s="26" t="s">
        <v>40</v>
      </c>
      <c r="G123" s="393"/>
      <c r="H123" s="398"/>
    </row>
    <row r="124" spans="1:8" x14ac:dyDescent="0.25">
      <c r="A124" s="388"/>
      <c r="B124" s="44" t="s">
        <v>312</v>
      </c>
      <c r="C124" s="197" t="s">
        <v>209</v>
      </c>
      <c r="D124" s="51">
        <v>538</v>
      </c>
      <c r="E124" s="13">
        <v>44053</v>
      </c>
      <c r="F124" s="26" t="s">
        <v>40</v>
      </c>
      <c r="G124" s="393"/>
      <c r="H124" s="398"/>
    </row>
    <row r="125" spans="1:8" x14ac:dyDescent="0.25">
      <c r="A125" s="388"/>
      <c r="B125" s="44" t="s">
        <v>312</v>
      </c>
      <c r="C125" s="197" t="s">
        <v>209</v>
      </c>
      <c r="D125" s="51">
        <v>525</v>
      </c>
      <c r="E125" s="13">
        <v>44053</v>
      </c>
      <c r="F125" s="26" t="s">
        <v>40</v>
      </c>
      <c r="G125" s="393"/>
      <c r="H125" s="398"/>
    </row>
    <row r="126" spans="1:8" x14ac:dyDescent="0.25">
      <c r="A126" s="388"/>
      <c r="B126" s="44" t="s">
        <v>94</v>
      </c>
      <c r="C126" s="197" t="s">
        <v>219</v>
      </c>
      <c r="D126" s="51">
        <v>135.08000000000001</v>
      </c>
      <c r="E126" s="13">
        <v>44053</v>
      </c>
      <c r="F126" s="26" t="s">
        <v>40</v>
      </c>
      <c r="G126" s="393"/>
      <c r="H126" s="398"/>
    </row>
    <row r="127" spans="1:8" x14ac:dyDescent="0.25">
      <c r="A127" s="388"/>
      <c r="B127" s="44" t="s">
        <v>94</v>
      </c>
      <c r="C127" s="197" t="s">
        <v>221</v>
      </c>
      <c r="D127" s="51">
        <v>1597.89</v>
      </c>
      <c r="E127" s="13">
        <v>44053</v>
      </c>
      <c r="F127" s="26" t="s">
        <v>40</v>
      </c>
      <c r="G127" s="393"/>
      <c r="H127" s="398"/>
    </row>
    <row r="128" spans="1:8" x14ac:dyDescent="0.25">
      <c r="A128" s="388"/>
      <c r="B128" s="44" t="s">
        <v>313</v>
      </c>
      <c r="C128" s="197" t="s">
        <v>238</v>
      </c>
      <c r="D128" s="51">
        <v>137</v>
      </c>
      <c r="E128" s="13">
        <v>44060</v>
      </c>
      <c r="F128" s="26" t="s">
        <v>44</v>
      </c>
      <c r="G128" s="393"/>
      <c r="H128" s="398"/>
    </row>
    <row r="129" spans="1:8" x14ac:dyDescent="0.25">
      <c r="A129" s="388"/>
      <c r="B129" s="44" t="s">
        <v>314</v>
      </c>
      <c r="C129" s="197" t="s">
        <v>145</v>
      </c>
      <c r="D129" s="51">
        <v>2340</v>
      </c>
      <c r="E129" s="13">
        <v>44060</v>
      </c>
      <c r="F129" s="26" t="s">
        <v>40</v>
      </c>
      <c r="G129" s="393"/>
      <c r="H129" s="398"/>
    </row>
    <row r="130" spans="1:8" x14ac:dyDescent="0.25">
      <c r="A130" s="388"/>
      <c r="B130" s="44" t="s">
        <v>254</v>
      </c>
      <c r="C130" s="197" t="s">
        <v>255</v>
      </c>
      <c r="D130" s="51">
        <v>400</v>
      </c>
      <c r="E130" s="13">
        <v>44064</v>
      </c>
      <c r="F130" s="26" t="s">
        <v>40</v>
      </c>
      <c r="G130" s="393"/>
      <c r="H130" s="398"/>
    </row>
    <row r="131" spans="1:8" x14ac:dyDescent="0.25">
      <c r="A131" s="388"/>
      <c r="B131" s="44" t="s">
        <v>94</v>
      </c>
      <c r="C131" s="197" t="s">
        <v>315</v>
      </c>
      <c r="D131" s="51">
        <v>295.39999999999998</v>
      </c>
      <c r="E131" s="13">
        <v>44064</v>
      </c>
      <c r="F131" s="26" t="s">
        <v>40</v>
      </c>
      <c r="G131" s="393"/>
      <c r="H131" s="398"/>
    </row>
    <row r="132" spans="1:8" x14ac:dyDescent="0.25">
      <c r="A132" s="388"/>
      <c r="B132" s="44" t="s">
        <v>316</v>
      </c>
      <c r="C132" s="197" t="s">
        <v>283</v>
      </c>
      <c r="D132" s="51">
        <v>720</v>
      </c>
      <c r="E132" s="13">
        <v>44064</v>
      </c>
      <c r="F132" s="26" t="s">
        <v>40</v>
      </c>
      <c r="G132" s="393"/>
      <c r="H132" s="398"/>
    </row>
    <row r="133" spans="1:8" x14ac:dyDescent="0.25">
      <c r="A133" s="388"/>
      <c r="B133" s="44" t="s">
        <v>317</v>
      </c>
      <c r="C133" s="44" t="s">
        <v>145</v>
      </c>
      <c r="D133" s="51">
        <v>2520</v>
      </c>
      <c r="E133" s="13">
        <v>44071</v>
      </c>
      <c r="F133" s="26" t="s">
        <v>40</v>
      </c>
      <c r="G133" s="393"/>
      <c r="H133" s="398"/>
    </row>
    <row r="134" spans="1:8" x14ac:dyDescent="0.25">
      <c r="A134" s="388"/>
      <c r="B134" s="44" t="s">
        <v>318</v>
      </c>
      <c r="C134" s="197" t="s">
        <v>319</v>
      </c>
      <c r="D134" s="51">
        <v>1067.78</v>
      </c>
      <c r="E134" s="13">
        <v>44071</v>
      </c>
      <c r="F134" s="26" t="s">
        <v>40</v>
      </c>
      <c r="G134" s="393"/>
      <c r="H134" s="398"/>
    </row>
    <row r="135" spans="1:8" x14ac:dyDescent="0.25">
      <c r="A135" s="388"/>
      <c r="B135" s="44"/>
      <c r="C135" s="226"/>
      <c r="D135" s="51"/>
      <c r="E135" s="13"/>
      <c r="F135" s="26"/>
      <c r="G135" s="393"/>
      <c r="H135" s="398"/>
    </row>
    <row r="136" spans="1:8" ht="16.5" thickBot="1" x14ac:dyDescent="0.3">
      <c r="A136" s="388"/>
      <c r="B136" s="15"/>
      <c r="C136" s="15"/>
      <c r="D136" s="16"/>
      <c r="E136" s="78"/>
      <c r="F136" s="6"/>
      <c r="G136" s="393"/>
      <c r="H136" s="398"/>
    </row>
    <row r="137" spans="1:8" ht="16.5" thickBot="1" x14ac:dyDescent="0.3">
      <c r="A137" s="21"/>
      <c r="B137" s="10"/>
      <c r="C137" s="10"/>
      <c r="D137" s="88">
        <f>SUM(D120:D136)</f>
        <v>16512.55</v>
      </c>
      <c r="E137" s="75"/>
      <c r="F137" s="10"/>
      <c r="G137" s="156"/>
      <c r="H137" s="69"/>
    </row>
    <row r="138" spans="1:8" x14ac:dyDescent="0.25">
      <c r="A138" s="21"/>
      <c r="B138" s="10"/>
      <c r="C138" s="10"/>
      <c r="D138" s="53"/>
      <c r="E138" s="75"/>
      <c r="F138" s="10"/>
      <c r="G138" s="156"/>
      <c r="H138" s="69"/>
    </row>
    <row r="139" spans="1:8" x14ac:dyDescent="0.25">
      <c r="A139" s="364" t="s">
        <v>91</v>
      </c>
      <c r="B139" s="15" t="s">
        <v>66</v>
      </c>
      <c r="C139" s="15" t="s">
        <v>152</v>
      </c>
      <c r="D139" s="16">
        <v>627.87</v>
      </c>
      <c r="E139" s="76">
        <v>44047</v>
      </c>
      <c r="F139" s="23" t="s">
        <v>40</v>
      </c>
      <c r="G139" s="366">
        <v>1.4999999999999999E-2</v>
      </c>
      <c r="H139" s="384">
        <v>3.1099999999999999E-2</v>
      </c>
    </row>
    <row r="140" spans="1:8" x14ac:dyDescent="0.25">
      <c r="A140" s="364"/>
      <c r="B140" s="15" t="s">
        <v>95</v>
      </c>
      <c r="C140" s="24" t="s">
        <v>99</v>
      </c>
      <c r="D140" s="25">
        <v>600</v>
      </c>
      <c r="E140" s="76">
        <v>44048</v>
      </c>
      <c r="F140" s="23" t="s">
        <v>40</v>
      </c>
      <c r="G140" s="366"/>
      <c r="H140" s="384"/>
    </row>
    <row r="141" spans="1:8" x14ac:dyDescent="0.25">
      <c r="A141" s="364"/>
      <c r="B141" s="23"/>
      <c r="C141" s="23"/>
      <c r="D141" s="55"/>
      <c r="E141" s="45"/>
      <c r="F141" s="23"/>
      <c r="G141" s="366"/>
      <c r="H141" s="384"/>
    </row>
    <row r="142" spans="1:8" ht="16.5" thickBot="1" x14ac:dyDescent="0.3">
      <c r="A142" s="365"/>
      <c r="B142" s="18"/>
      <c r="C142" s="27"/>
      <c r="D142" s="56"/>
      <c r="E142" s="79"/>
      <c r="F142" s="29"/>
      <c r="G142" s="367"/>
      <c r="H142" s="385"/>
    </row>
    <row r="143" spans="1:8" ht="16.5" thickBot="1" x14ac:dyDescent="0.3">
      <c r="A143" s="21"/>
      <c r="B143" s="10"/>
      <c r="C143" s="10"/>
      <c r="D143" s="87">
        <f>SUM(D139:D142)</f>
        <v>1227.8699999999999</v>
      </c>
      <c r="E143" s="75"/>
      <c r="F143" s="10"/>
      <c r="G143" s="156"/>
      <c r="H143" s="69"/>
    </row>
    <row r="144" spans="1:8" ht="16.5" thickBot="1" x14ac:dyDescent="0.3">
      <c r="A144" s="21"/>
      <c r="B144" s="10"/>
      <c r="C144" s="10"/>
      <c r="D144" s="53"/>
      <c r="E144" s="75"/>
      <c r="F144" s="10"/>
      <c r="G144" s="156"/>
      <c r="H144" s="69"/>
    </row>
    <row r="145" spans="1:8" x14ac:dyDescent="0.25">
      <c r="A145" s="386" t="s">
        <v>25</v>
      </c>
      <c r="B145" s="3" t="s">
        <v>104</v>
      </c>
      <c r="C145" s="30" t="s">
        <v>144</v>
      </c>
      <c r="D145" s="31">
        <v>2499.44</v>
      </c>
      <c r="E145" s="80">
        <v>44067</v>
      </c>
      <c r="F145" s="4" t="s">
        <v>51</v>
      </c>
      <c r="G145" s="391">
        <f>D148/D199</f>
        <v>6.164943760672436E-2</v>
      </c>
      <c r="H145" s="396">
        <v>0.1167</v>
      </c>
    </row>
    <row r="146" spans="1:8" x14ac:dyDescent="0.25">
      <c r="A146" s="389"/>
      <c r="B146" s="220" t="s">
        <v>41</v>
      </c>
      <c r="C146" s="221" t="s">
        <v>172</v>
      </c>
      <c r="D146" s="222">
        <v>14808.43</v>
      </c>
      <c r="E146" s="223">
        <v>44071</v>
      </c>
      <c r="F146" s="224" t="s">
        <v>40</v>
      </c>
      <c r="G146" s="394"/>
      <c r="H146" s="399"/>
    </row>
    <row r="147" spans="1:8" ht="16.5" thickBot="1" x14ac:dyDescent="0.3">
      <c r="A147" s="390"/>
      <c r="B147" s="18"/>
      <c r="C147" s="17"/>
      <c r="D147" s="54"/>
      <c r="E147" s="77"/>
      <c r="F147" s="18"/>
      <c r="G147" s="395"/>
      <c r="H147" s="400"/>
    </row>
    <row r="148" spans="1:8" ht="16.5" thickBot="1" x14ac:dyDescent="0.3">
      <c r="A148" s="21"/>
      <c r="B148" s="32"/>
      <c r="C148" s="32"/>
      <c r="D148" s="87">
        <f>SUM(D145:D147)</f>
        <v>17307.87</v>
      </c>
      <c r="E148" s="81"/>
      <c r="F148" s="32"/>
      <c r="G148" s="156"/>
      <c r="H148" s="69"/>
    </row>
    <row r="149" spans="1:8" x14ac:dyDescent="0.25">
      <c r="A149" s="21"/>
      <c r="B149" s="32"/>
      <c r="C149" s="32"/>
      <c r="D149" s="57"/>
      <c r="E149" s="81"/>
      <c r="F149" s="32"/>
      <c r="G149" s="156"/>
      <c r="H149" s="69"/>
    </row>
    <row r="150" spans="1:8" x14ac:dyDescent="0.25">
      <c r="A150" s="21"/>
      <c r="B150" s="32"/>
      <c r="C150" s="32"/>
      <c r="D150" s="57"/>
      <c r="E150" s="81"/>
      <c r="F150" s="32"/>
      <c r="G150" s="156"/>
      <c r="H150" s="69"/>
    </row>
    <row r="151" spans="1:8" x14ac:dyDescent="0.25">
      <c r="A151" s="364" t="s">
        <v>92</v>
      </c>
      <c r="B151" s="44" t="s">
        <v>52</v>
      </c>
      <c r="C151" s="196" t="s">
        <v>134</v>
      </c>
      <c r="D151" s="51">
        <v>2470.52</v>
      </c>
      <c r="E151" s="78">
        <v>44047</v>
      </c>
      <c r="F151" s="23" t="s">
        <v>39</v>
      </c>
      <c r="G151" s="366">
        <v>6.6699999999999995E-2</v>
      </c>
      <c r="H151" s="384">
        <v>0.1085</v>
      </c>
    </row>
    <row r="152" spans="1:8" x14ac:dyDescent="0.25">
      <c r="A152" s="364"/>
      <c r="B152" s="44" t="s">
        <v>86</v>
      </c>
      <c r="C152" s="196" t="s">
        <v>149</v>
      </c>
      <c r="D152" s="51">
        <v>460.93</v>
      </c>
      <c r="E152" s="78">
        <v>44047</v>
      </c>
      <c r="F152" s="23" t="s">
        <v>39</v>
      </c>
      <c r="G152" s="366"/>
      <c r="H152" s="384"/>
    </row>
    <row r="153" spans="1:8" x14ac:dyDescent="0.25">
      <c r="A153" s="364"/>
      <c r="B153" s="44" t="s">
        <v>86</v>
      </c>
      <c r="C153" s="196" t="s">
        <v>320</v>
      </c>
      <c r="D153" s="51">
        <v>1669.98</v>
      </c>
      <c r="E153" s="78">
        <v>44047</v>
      </c>
      <c r="F153" s="23" t="s">
        <v>39</v>
      </c>
      <c r="G153" s="366"/>
      <c r="H153" s="384"/>
    </row>
    <row r="154" spans="1:8" x14ac:dyDescent="0.25">
      <c r="A154" s="364"/>
      <c r="B154" s="44" t="s">
        <v>52</v>
      </c>
      <c r="C154" s="196" t="s">
        <v>134</v>
      </c>
      <c r="D154" s="51">
        <v>1852.98</v>
      </c>
      <c r="E154" s="78">
        <v>44053</v>
      </c>
      <c r="F154" s="23" t="s">
        <v>40</v>
      </c>
      <c r="G154" s="366"/>
      <c r="H154" s="384"/>
    </row>
    <row r="155" spans="1:8" x14ac:dyDescent="0.25">
      <c r="A155" s="364"/>
      <c r="B155" s="44" t="s">
        <v>64</v>
      </c>
      <c r="C155" s="196" t="s">
        <v>100</v>
      </c>
      <c r="D155" s="51">
        <v>336.7</v>
      </c>
      <c r="E155" s="78">
        <v>44061</v>
      </c>
      <c r="F155" s="23" t="s">
        <v>39</v>
      </c>
      <c r="G155" s="366"/>
      <c r="H155" s="384"/>
    </row>
    <row r="156" spans="1:8" x14ac:dyDescent="0.25">
      <c r="A156" s="364"/>
      <c r="B156" s="44" t="s">
        <v>64</v>
      </c>
      <c r="C156" s="211" t="s">
        <v>132</v>
      </c>
      <c r="D156" s="51">
        <v>121.12</v>
      </c>
      <c r="E156" s="78">
        <v>44061</v>
      </c>
      <c r="F156" s="23" t="s">
        <v>39</v>
      </c>
      <c r="G156" s="366"/>
      <c r="H156" s="384"/>
    </row>
    <row r="157" spans="1:8" x14ac:dyDescent="0.25">
      <c r="A157" s="364"/>
      <c r="B157" s="44" t="s">
        <v>52</v>
      </c>
      <c r="C157" s="225" t="s">
        <v>134</v>
      </c>
      <c r="D157" s="51">
        <v>1816.07</v>
      </c>
      <c r="E157" s="78">
        <v>44061</v>
      </c>
      <c r="F157" s="23" t="s">
        <v>40</v>
      </c>
      <c r="G157" s="366"/>
      <c r="H157" s="384"/>
    </row>
    <row r="158" spans="1:8" x14ac:dyDescent="0.25">
      <c r="A158" s="364"/>
      <c r="B158" s="146" t="s">
        <v>87</v>
      </c>
      <c r="C158" s="146" t="s">
        <v>321</v>
      </c>
      <c r="D158" s="205">
        <v>652.21</v>
      </c>
      <c r="E158" s="206">
        <v>44064</v>
      </c>
      <c r="F158" s="207" t="s">
        <v>39</v>
      </c>
      <c r="G158" s="366"/>
      <c r="H158" s="384"/>
    </row>
    <row r="159" spans="1:8" x14ac:dyDescent="0.25">
      <c r="A159" s="364"/>
      <c r="B159" s="146" t="s">
        <v>87</v>
      </c>
      <c r="C159" s="146" t="s">
        <v>322</v>
      </c>
      <c r="D159" s="205">
        <v>4595.41</v>
      </c>
      <c r="E159" s="206">
        <v>44064</v>
      </c>
      <c r="F159" s="207" t="s">
        <v>39</v>
      </c>
      <c r="G159" s="366"/>
      <c r="H159" s="384"/>
    </row>
    <row r="160" spans="1:8" x14ac:dyDescent="0.25">
      <c r="A160" s="364"/>
      <c r="B160" s="146" t="s">
        <v>52</v>
      </c>
      <c r="C160" s="146" t="s">
        <v>134</v>
      </c>
      <c r="D160" s="205">
        <v>1709.9</v>
      </c>
      <c r="E160" s="206">
        <v>44068</v>
      </c>
      <c r="F160" s="207" t="s">
        <v>40</v>
      </c>
      <c r="G160" s="366"/>
      <c r="H160" s="384"/>
    </row>
    <row r="161" spans="1:8" x14ac:dyDescent="0.25">
      <c r="A161" s="364"/>
      <c r="B161" s="146" t="s">
        <v>158</v>
      </c>
      <c r="C161" s="146" t="s">
        <v>159</v>
      </c>
      <c r="D161" s="205">
        <v>49.99</v>
      </c>
      <c r="E161" s="206">
        <v>44071</v>
      </c>
      <c r="F161" s="207" t="s">
        <v>39</v>
      </c>
      <c r="G161" s="366"/>
      <c r="H161" s="384"/>
    </row>
    <row r="162" spans="1:8" x14ac:dyDescent="0.25">
      <c r="A162" s="364"/>
      <c r="B162" s="146"/>
      <c r="C162" s="146"/>
      <c r="D162" s="205"/>
      <c r="E162" s="206"/>
      <c r="F162" s="207"/>
      <c r="G162" s="366"/>
      <c r="H162" s="384"/>
    </row>
    <row r="163" spans="1:8" ht="16.5" thickBot="1" x14ac:dyDescent="0.3">
      <c r="A163" s="365"/>
      <c r="B163" s="17"/>
      <c r="C163" s="28"/>
      <c r="D163" s="54"/>
      <c r="E163" s="77"/>
      <c r="F163" s="34"/>
      <c r="G163" s="367"/>
      <c r="H163" s="385"/>
    </row>
    <row r="164" spans="1:8" ht="16.5" thickBot="1" x14ac:dyDescent="0.3">
      <c r="A164" s="381"/>
      <c r="B164" s="382"/>
      <c r="C164" s="10"/>
      <c r="D164" s="89">
        <f>SUM(D151:D163)</f>
        <v>15735.809999999998</v>
      </c>
      <c r="E164" s="75"/>
      <c r="F164" s="10"/>
      <c r="G164" s="156"/>
      <c r="H164" s="69"/>
    </row>
    <row r="165" spans="1:8" ht="16.5" thickBot="1" x14ac:dyDescent="0.3">
      <c r="A165" s="365"/>
      <c r="B165" s="383"/>
      <c r="C165" s="10"/>
      <c r="D165" s="53"/>
      <c r="E165" s="75"/>
      <c r="F165" s="10"/>
      <c r="G165" s="156"/>
      <c r="H165" s="69"/>
    </row>
    <row r="166" spans="1:8" x14ac:dyDescent="0.25">
      <c r="A166" s="364" t="s">
        <v>93</v>
      </c>
      <c r="B166" s="187" t="s">
        <v>61</v>
      </c>
      <c r="C166" s="198" t="s">
        <v>106</v>
      </c>
      <c r="D166" s="52">
        <v>10.45</v>
      </c>
      <c r="E166" s="45">
        <v>44050</v>
      </c>
      <c r="F166" s="199" t="s">
        <v>42</v>
      </c>
      <c r="G166" s="366">
        <v>6.9999999999999999E-4</v>
      </c>
      <c r="H166" s="384">
        <v>6.9999999999999999E-4</v>
      </c>
    </row>
    <row r="167" spans="1:8" x14ac:dyDescent="0.25">
      <c r="A167" s="364"/>
      <c r="B167" s="187" t="s">
        <v>61</v>
      </c>
      <c r="C167" s="188" t="s">
        <v>106</v>
      </c>
      <c r="D167" s="58">
        <v>10.45</v>
      </c>
      <c r="E167" s="82">
        <v>44050</v>
      </c>
      <c r="F167" s="151" t="s">
        <v>42</v>
      </c>
      <c r="G167" s="366"/>
      <c r="H167" s="384"/>
    </row>
    <row r="168" spans="1:8" x14ac:dyDescent="0.25">
      <c r="A168" s="364"/>
      <c r="B168" s="187" t="s">
        <v>61</v>
      </c>
      <c r="C168" s="188" t="s">
        <v>106</v>
      </c>
      <c r="D168" s="58">
        <v>10.45</v>
      </c>
      <c r="E168" s="82">
        <v>44050</v>
      </c>
      <c r="F168" s="151" t="s">
        <v>42</v>
      </c>
      <c r="G168" s="366"/>
      <c r="H168" s="384"/>
    </row>
    <row r="169" spans="1:8" x14ac:dyDescent="0.25">
      <c r="A169" s="364"/>
      <c r="B169" s="187" t="s">
        <v>61</v>
      </c>
      <c r="C169" s="188" t="s">
        <v>106</v>
      </c>
      <c r="D169" s="58">
        <v>10.45</v>
      </c>
      <c r="E169" s="82">
        <v>44050</v>
      </c>
      <c r="F169" s="151" t="s">
        <v>42</v>
      </c>
      <c r="G169" s="366"/>
      <c r="H169" s="384"/>
    </row>
    <row r="170" spans="1:8" x14ac:dyDescent="0.25">
      <c r="A170" s="364"/>
      <c r="B170" s="187" t="s">
        <v>61</v>
      </c>
      <c r="C170" s="188" t="s">
        <v>106</v>
      </c>
      <c r="D170" s="58">
        <v>10.45</v>
      </c>
      <c r="E170" s="82">
        <v>44060</v>
      </c>
      <c r="F170" s="151" t="s">
        <v>42</v>
      </c>
      <c r="G170" s="366"/>
      <c r="H170" s="384"/>
    </row>
    <row r="171" spans="1:8" x14ac:dyDescent="0.25">
      <c r="A171" s="364"/>
      <c r="B171" s="187" t="s">
        <v>61</v>
      </c>
      <c r="C171" s="188" t="s">
        <v>106</v>
      </c>
      <c r="D171" s="58">
        <v>10.45</v>
      </c>
      <c r="E171" s="82">
        <v>44060</v>
      </c>
      <c r="F171" s="151" t="s">
        <v>42</v>
      </c>
      <c r="G171" s="366"/>
      <c r="H171" s="384"/>
    </row>
    <row r="172" spans="1:8" x14ac:dyDescent="0.25">
      <c r="A172" s="364"/>
      <c r="B172" s="187" t="s">
        <v>61</v>
      </c>
      <c r="C172" s="188" t="s">
        <v>63</v>
      </c>
      <c r="D172" s="58">
        <v>1.2</v>
      </c>
      <c r="E172" s="82">
        <v>44060</v>
      </c>
      <c r="F172" s="151" t="s">
        <v>42</v>
      </c>
      <c r="G172" s="366"/>
      <c r="H172" s="384"/>
    </row>
    <row r="173" spans="1:8" x14ac:dyDescent="0.25">
      <c r="A173" s="364"/>
      <c r="B173" s="187" t="s">
        <v>61</v>
      </c>
      <c r="C173" s="188" t="s">
        <v>109</v>
      </c>
      <c r="D173" s="58">
        <v>84</v>
      </c>
      <c r="E173" s="82">
        <v>44063</v>
      </c>
      <c r="F173" s="151" t="s">
        <v>42</v>
      </c>
      <c r="G173" s="366"/>
      <c r="H173" s="384"/>
    </row>
    <row r="174" spans="1:8" x14ac:dyDescent="0.25">
      <c r="A174" s="364"/>
      <c r="B174" s="187" t="s">
        <v>61</v>
      </c>
      <c r="C174" s="188" t="s">
        <v>63</v>
      </c>
      <c r="D174" s="58">
        <v>1.2</v>
      </c>
      <c r="E174" s="82">
        <v>44064</v>
      </c>
      <c r="F174" s="151" t="s">
        <v>42</v>
      </c>
      <c r="G174" s="366"/>
      <c r="H174" s="384"/>
    </row>
    <row r="175" spans="1:8" x14ac:dyDescent="0.25">
      <c r="A175" s="364"/>
      <c r="B175" s="187" t="s">
        <v>61</v>
      </c>
      <c r="C175" s="188" t="s">
        <v>63</v>
      </c>
      <c r="D175" s="58">
        <v>1.2</v>
      </c>
      <c r="E175" s="82">
        <v>44064</v>
      </c>
      <c r="F175" s="151" t="s">
        <v>42</v>
      </c>
      <c r="G175" s="366"/>
      <c r="H175" s="384"/>
    </row>
    <row r="176" spans="1:8" x14ac:dyDescent="0.25">
      <c r="A176" s="364"/>
      <c r="B176" s="187" t="s">
        <v>61</v>
      </c>
      <c r="C176" s="188" t="s">
        <v>63</v>
      </c>
      <c r="D176" s="58">
        <v>1.2</v>
      </c>
      <c r="E176" s="82">
        <v>44068</v>
      </c>
      <c r="F176" s="151" t="s">
        <v>42</v>
      </c>
      <c r="G176" s="366"/>
      <c r="H176" s="384"/>
    </row>
    <row r="177" spans="1:8" x14ac:dyDescent="0.25">
      <c r="A177" s="364"/>
      <c r="B177" s="187" t="s">
        <v>61</v>
      </c>
      <c r="C177" s="188" t="s">
        <v>146</v>
      </c>
      <c r="D177" s="58">
        <v>6.5</v>
      </c>
      <c r="E177" s="82">
        <v>44068</v>
      </c>
      <c r="F177" s="151" t="s">
        <v>42</v>
      </c>
      <c r="G177" s="366"/>
      <c r="H177" s="384"/>
    </row>
    <row r="178" spans="1:8" x14ac:dyDescent="0.25">
      <c r="A178" s="364"/>
      <c r="B178" s="187" t="s">
        <v>61</v>
      </c>
      <c r="C178" s="188" t="s">
        <v>63</v>
      </c>
      <c r="D178" s="58">
        <v>1.2</v>
      </c>
      <c r="E178" s="82">
        <v>44071</v>
      </c>
      <c r="F178" s="151" t="s">
        <v>42</v>
      </c>
      <c r="G178" s="366"/>
      <c r="H178" s="384"/>
    </row>
    <row r="179" spans="1:8" x14ac:dyDescent="0.25">
      <c r="A179" s="364"/>
      <c r="B179" s="187" t="s">
        <v>61</v>
      </c>
      <c r="C179" s="188" t="s">
        <v>63</v>
      </c>
      <c r="D179" s="58">
        <v>1.2</v>
      </c>
      <c r="E179" s="82">
        <v>44071</v>
      </c>
      <c r="F179" s="151" t="s">
        <v>42</v>
      </c>
      <c r="G179" s="366"/>
      <c r="H179" s="384"/>
    </row>
    <row r="180" spans="1:8" x14ac:dyDescent="0.25">
      <c r="A180" s="364"/>
      <c r="B180" s="187" t="s">
        <v>61</v>
      </c>
      <c r="C180" s="188" t="s">
        <v>63</v>
      </c>
      <c r="D180" s="58">
        <v>1.2</v>
      </c>
      <c r="E180" s="82">
        <v>44071</v>
      </c>
      <c r="F180" s="151" t="s">
        <v>42</v>
      </c>
      <c r="G180" s="366"/>
      <c r="H180" s="384"/>
    </row>
    <row r="181" spans="1:8" ht="16.5" thickBot="1" x14ac:dyDescent="0.3">
      <c r="A181" s="365"/>
      <c r="B181" s="36"/>
      <c r="C181" s="27"/>
      <c r="D181" s="59"/>
      <c r="E181" s="83"/>
      <c r="F181" s="36"/>
      <c r="G181" s="367"/>
      <c r="H181" s="385"/>
    </row>
    <row r="182" spans="1:8" ht="16.5" thickBot="1" x14ac:dyDescent="0.3">
      <c r="A182" s="21"/>
      <c r="B182" s="10"/>
      <c r="C182" s="10"/>
      <c r="D182" s="213">
        <f>SUM(D166:D180)</f>
        <v>161.59999999999994</v>
      </c>
      <c r="E182" s="75"/>
      <c r="F182" s="10"/>
      <c r="G182" s="156"/>
      <c r="H182" s="69"/>
    </row>
    <row r="183" spans="1:8" ht="16.5" thickBot="1" x14ac:dyDescent="0.3">
      <c r="A183" s="21"/>
      <c r="B183" s="10"/>
      <c r="C183" s="10"/>
      <c r="D183" s="53"/>
      <c r="E183" s="75"/>
      <c r="F183" s="10"/>
      <c r="G183" s="156"/>
      <c r="H183" s="69"/>
    </row>
    <row r="184" spans="1:8" x14ac:dyDescent="0.25">
      <c r="A184" s="386" t="s">
        <v>26</v>
      </c>
      <c r="B184" s="3" t="s">
        <v>96</v>
      </c>
      <c r="C184" s="194" t="s">
        <v>323</v>
      </c>
      <c r="D184" s="50">
        <v>1000</v>
      </c>
      <c r="E184" s="12">
        <v>44053</v>
      </c>
      <c r="F184" s="4" t="s">
        <v>44</v>
      </c>
      <c r="G184" s="391">
        <f>D191/D199</f>
        <v>4.0724375646935707E-2</v>
      </c>
      <c r="H184" s="396">
        <v>9.7999999999999997E-3</v>
      </c>
    </row>
    <row r="185" spans="1:8" x14ac:dyDescent="0.25">
      <c r="A185" s="387"/>
      <c r="B185" s="147" t="s">
        <v>126</v>
      </c>
      <c r="C185" s="195" t="s">
        <v>127</v>
      </c>
      <c r="D185" s="148">
        <v>222.57</v>
      </c>
      <c r="E185" s="22">
        <v>44053</v>
      </c>
      <c r="F185" s="33" t="s">
        <v>40</v>
      </c>
      <c r="G185" s="392"/>
      <c r="H185" s="397"/>
    </row>
    <row r="186" spans="1:8" x14ac:dyDescent="0.25">
      <c r="A186" s="387"/>
      <c r="B186" s="147" t="s">
        <v>324</v>
      </c>
      <c r="C186" s="147" t="s">
        <v>325</v>
      </c>
      <c r="D186" s="148">
        <v>355.38</v>
      </c>
      <c r="E186" s="22">
        <v>44053</v>
      </c>
      <c r="F186" s="33" t="s">
        <v>40</v>
      </c>
      <c r="G186" s="392"/>
      <c r="H186" s="397"/>
    </row>
    <row r="187" spans="1:8" x14ac:dyDescent="0.25">
      <c r="A187" s="387"/>
      <c r="B187" s="147" t="s">
        <v>326</v>
      </c>
      <c r="C187" s="147" t="s">
        <v>327</v>
      </c>
      <c r="D187" s="148">
        <v>800</v>
      </c>
      <c r="E187" s="22">
        <v>44060</v>
      </c>
      <c r="F187" s="33" t="s">
        <v>44</v>
      </c>
      <c r="G187" s="392"/>
      <c r="H187" s="397"/>
    </row>
    <row r="188" spans="1:8" x14ac:dyDescent="0.25">
      <c r="A188" s="388"/>
      <c r="B188" s="5" t="s">
        <v>155</v>
      </c>
      <c r="C188" s="231" t="s">
        <v>328</v>
      </c>
      <c r="D188" s="60">
        <v>3925.28</v>
      </c>
      <c r="E188" s="84">
        <v>44061</v>
      </c>
      <c r="F188" s="37" t="s">
        <v>40</v>
      </c>
      <c r="G188" s="393"/>
      <c r="H188" s="398"/>
    </row>
    <row r="189" spans="1:8" x14ac:dyDescent="0.25">
      <c r="A189" s="389"/>
      <c r="B189" s="142" t="s">
        <v>329</v>
      </c>
      <c r="C189" s="255" t="s">
        <v>257</v>
      </c>
      <c r="D189" s="256">
        <v>5130</v>
      </c>
      <c r="E189" s="257">
        <v>44064</v>
      </c>
      <c r="F189" s="258" t="s">
        <v>40</v>
      </c>
      <c r="G189" s="394"/>
      <c r="H189" s="399"/>
    </row>
    <row r="190" spans="1:8" ht="16.5" thickBot="1" x14ac:dyDescent="0.3">
      <c r="A190" s="390"/>
      <c r="B190" s="8"/>
      <c r="C190" s="18"/>
      <c r="D190" s="54"/>
      <c r="E190" s="77"/>
      <c r="F190" s="18"/>
      <c r="G190" s="395"/>
      <c r="H190" s="400"/>
    </row>
    <row r="191" spans="1:8" ht="16.5" thickBot="1" x14ac:dyDescent="0.3">
      <c r="A191" s="21"/>
      <c r="B191" s="10"/>
      <c r="C191" s="10"/>
      <c r="D191" s="87">
        <f>SUM(D184:D190)</f>
        <v>11433.23</v>
      </c>
      <c r="E191" s="75"/>
      <c r="F191" s="20"/>
      <c r="G191" s="157"/>
      <c r="H191" s="70"/>
    </row>
    <row r="192" spans="1:8" x14ac:dyDescent="0.25">
      <c r="A192" s="21"/>
      <c r="B192" s="10"/>
      <c r="C192" s="10"/>
      <c r="D192" s="53"/>
      <c r="E192" s="75"/>
      <c r="F192" s="20"/>
      <c r="G192" s="157"/>
      <c r="H192" s="70"/>
    </row>
    <row r="193" spans="1:8" x14ac:dyDescent="0.25">
      <c r="A193" s="364" t="s">
        <v>68</v>
      </c>
      <c r="B193" s="35" t="s">
        <v>330</v>
      </c>
      <c r="C193" s="212" t="s">
        <v>331</v>
      </c>
      <c r="D193" s="52">
        <v>201.47</v>
      </c>
      <c r="E193" s="45">
        <v>44070</v>
      </c>
      <c r="F193" s="23" t="s">
        <v>40</v>
      </c>
      <c r="G193" s="366">
        <v>0</v>
      </c>
      <c r="H193" s="368">
        <v>2.9600000000000001E-2</v>
      </c>
    </row>
    <row r="194" spans="1:8" x14ac:dyDescent="0.25">
      <c r="A194" s="364"/>
      <c r="B194" s="26"/>
      <c r="C194" s="26"/>
      <c r="D194" s="55"/>
      <c r="E194" s="45"/>
      <c r="F194" s="23"/>
      <c r="G194" s="366"/>
      <c r="H194" s="368"/>
    </row>
    <row r="195" spans="1:8" x14ac:dyDescent="0.25">
      <c r="A195" s="364"/>
      <c r="B195" s="26"/>
      <c r="C195" s="26"/>
      <c r="D195" s="55"/>
      <c r="E195" s="45"/>
      <c r="F195" s="23"/>
      <c r="G195" s="366"/>
      <c r="H195" s="368"/>
    </row>
    <row r="196" spans="1:8" ht="16.5" thickBot="1" x14ac:dyDescent="0.3">
      <c r="A196" s="365"/>
      <c r="B196" s="17"/>
      <c r="C196" s="28"/>
      <c r="D196" s="54"/>
      <c r="E196" s="77"/>
      <c r="F196" s="34"/>
      <c r="G196" s="367"/>
      <c r="H196" s="369"/>
    </row>
    <row r="197" spans="1:8" ht="16.5" thickBot="1" x14ac:dyDescent="0.3">
      <c r="A197" s="123"/>
      <c r="B197" s="2"/>
      <c r="C197" s="2"/>
      <c r="D197" s="126">
        <f>SUM(D193:D196)</f>
        <v>201.47</v>
      </c>
      <c r="E197" s="125"/>
      <c r="F197" s="2"/>
      <c r="G197" s="158"/>
      <c r="H197" s="124"/>
    </row>
    <row r="198" spans="1:8" ht="16.5" thickBot="1" x14ac:dyDescent="0.3">
      <c r="A198" s="10"/>
      <c r="B198" s="10"/>
      <c r="C198" s="10"/>
      <c r="D198" s="127"/>
      <c r="E198" s="128"/>
      <c r="F198" s="10"/>
      <c r="G198" s="155"/>
      <c r="H198" s="62"/>
    </row>
    <row r="199" spans="1:8" ht="16.5" thickBot="1" x14ac:dyDescent="0.3">
      <c r="A199" s="129" t="s">
        <v>29</v>
      </c>
      <c r="B199" s="130"/>
      <c r="C199" s="130"/>
      <c r="D199" s="131">
        <f>D197+D191+D182+D164+D148+D143+D137+D117+D62</f>
        <v>280746.59999999998</v>
      </c>
      <c r="E199" s="132"/>
      <c r="F199" s="133"/>
      <c r="G199" s="159"/>
      <c r="H199" s="134"/>
    </row>
    <row r="205" spans="1:8" x14ac:dyDescent="0.25">
      <c r="C205" s="149" t="s">
        <v>53</v>
      </c>
    </row>
    <row r="206" spans="1:8" x14ac:dyDescent="0.25">
      <c r="C206" t="s">
        <v>54</v>
      </c>
    </row>
  </sheetData>
  <mergeCells count="39"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  <mergeCell ref="A17:A61"/>
    <mergeCell ref="G17:G61"/>
    <mergeCell ref="H17:H61"/>
    <mergeCell ref="A64:A116"/>
    <mergeCell ref="G64:G116"/>
    <mergeCell ref="H64:H116"/>
    <mergeCell ref="G151:G163"/>
    <mergeCell ref="H151:H163"/>
    <mergeCell ref="A120:A136"/>
    <mergeCell ref="G120:G136"/>
    <mergeCell ref="H120:H136"/>
    <mergeCell ref="A139:A142"/>
    <mergeCell ref="G139:G142"/>
    <mergeCell ref="H139:H142"/>
    <mergeCell ref="A193:A196"/>
    <mergeCell ref="G193:G196"/>
    <mergeCell ref="H193:H196"/>
    <mergeCell ref="A1:H5"/>
    <mergeCell ref="A6:H7"/>
    <mergeCell ref="A164:B165"/>
    <mergeCell ref="A166:A181"/>
    <mergeCell ref="G166:G181"/>
    <mergeCell ref="H166:H181"/>
    <mergeCell ref="A184:A190"/>
    <mergeCell ref="G184:G190"/>
    <mergeCell ref="H184:H190"/>
    <mergeCell ref="A145:A147"/>
    <mergeCell ref="G145:G147"/>
    <mergeCell ref="H145:H147"/>
    <mergeCell ref="A151:A163"/>
  </mergeCells>
  <pageMargins left="0.511811024" right="0.511811024" top="0.78740157499999996" bottom="0.78740157499999996" header="0.31496062000000002" footer="0.31496062000000002"/>
  <pageSetup paperSize="9" scale="75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2020-09-14T14:21:15Z</cp:lastPrinted>
  <dcterms:created xsi:type="dcterms:W3CDTF">2014-10-01T16:57:45Z</dcterms:created>
  <dcterms:modified xsi:type="dcterms:W3CDTF">2021-05-25T16:23:16Z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