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lanilhas mensais - 2020\"/>
    </mc:Choice>
  </mc:AlternateContent>
  <bookViews>
    <workbookView xWindow="0" yWindow="0" windowWidth="15360" windowHeight="7050" tabRatio="500"/>
  </bookViews>
  <sheets>
    <sheet name="OSC " sheetId="1" r:id="rId1"/>
    <sheet name="Caixa diário" sheetId="8" r:id="rId2"/>
    <sheet name="Grupo Despesas" sheetId="4" r:id="rId3"/>
  </sheets>
  <definedNames>
    <definedName name="__xlnm__FilterDatabase" localSheetId="0">'OSC '!$C$26:$H$134</definedName>
    <definedName name="__xlnm__FilterDatabase_0" localSheetId="0">'OSC '!$C$26:$H$134</definedName>
  </definedNames>
  <calcPr calcId="162913"/>
</workbook>
</file>

<file path=xl/calcChain.xml><?xml version="1.0" encoding="utf-8"?>
<calcChain xmlns="http://schemas.openxmlformats.org/spreadsheetml/2006/main">
  <c r="D162" i="4" l="1"/>
  <c r="M205" i="8" l="1"/>
  <c r="L205" i="8"/>
  <c r="N203" i="8"/>
  <c r="O200" i="8"/>
  <c r="N198" i="8"/>
  <c r="O194" i="8"/>
  <c r="N192" i="8"/>
  <c r="O189" i="8"/>
  <c r="N187" i="8"/>
  <c r="N183" i="8"/>
  <c r="O180" i="8"/>
  <c r="N178" i="8"/>
  <c r="M174" i="8"/>
  <c r="L174" i="8"/>
  <c r="N173" i="8"/>
  <c r="N170" i="8"/>
  <c r="N166" i="8"/>
  <c r="O163" i="8"/>
  <c r="N160" i="8"/>
  <c r="O156" i="8"/>
  <c r="N154" i="8"/>
  <c r="O151" i="8"/>
  <c r="N149" i="8"/>
  <c r="N145" i="8"/>
  <c r="O142" i="8"/>
  <c r="N138" i="8"/>
  <c r="O134" i="8"/>
  <c r="N131" i="8"/>
  <c r="O128" i="8"/>
  <c r="N124" i="8"/>
  <c r="M120" i="8"/>
  <c r="L120" i="8"/>
  <c r="N119" i="8"/>
  <c r="N116" i="8"/>
  <c r="N112" i="8"/>
  <c r="N109" i="8"/>
  <c r="N105" i="8"/>
  <c r="N102" i="8"/>
  <c r="O98" i="8"/>
  <c r="N96" i="8"/>
  <c r="N93" i="8"/>
  <c r="N89" i="8"/>
  <c r="O86" i="8"/>
  <c r="O120" i="8" s="1"/>
  <c r="N84" i="8"/>
  <c r="M80" i="8"/>
  <c r="L80" i="8"/>
  <c r="N79" i="8"/>
  <c r="O76" i="8"/>
  <c r="O80" i="8" s="1"/>
  <c r="N74" i="8"/>
  <c r="N70" i="8"/>
  <c r="N67" i="8"/>
  <c r="N63" i="8"/>
  <c r="N60" i="8"/>
  <c r="N56" i="8"/>
  <c r="N53" i="8"/>
  <c r="M49" i="8"/>
  <c r="L49" i="8"/>
  <c r="N48" i="8"/>
  <c r="O45" i="8"/>
  <c r="N43" i="8"/>
  <c r="O39" i="8"/>
  <c r="N37" i="8"/>
  <c r="N34" i="8"/>
  <c r="N30" i="8"/>
  <c r="O27" i="8"/>
  <c r="N24" i="8"/>
  <c r="N20" i="8"/>
  <c r="O17" i="8"/>
  <c r="N15" i="8"/>
  <c r="O12" i="8"/>
  <c r="O174" i="8" l="1"/>
  <c r="O49" i="8"/>
  <c r="O207" i="8" s="1"/>
  <c r="M207" i="8"/>
  <c r="N120" i="8"/>
  <c r="N205" i="8"/>
  <c r="N49" i="8"/>
  <c r="O205" i="8"/>
  <c r="N80" i="8"/>
  <c r="L207" i="8"/>
  <c r="N174" i="8"/>
  <c r="N207" i="8" l="1"/>
  <c r="E134" i="1"/>
  <c r="D99" i="4" l="1"/>
  <c r="D54" i="4"/>
  <c r="D126" i="4" l="1"/>
  <c r="D149" i="4" l="1"/>
  <c r="D143" i="4" l="1"/>
  <c r="H23" i="1" l="1"/>
  <c r="D120" i="4" l="1"/>
  <c r="D156" i="4" l="1"/>
  <c r="D114" i="4"/>
  <c r="D164" i="4" l="1"/>
  <c r="G151" i="4" s="1"/>
  <c r="G122" i="4" l="1"/>
</calcChain>
</file>

<file path=xl/comments1.xml><?xml version="1.0" encoding="utf-8"?>
<comments xmlns="http://schemas.openxmlformats.org/spreadsheetml/2006/main">
  <authors>
    <author xml:space="preserve"> </author>
    <author>DERLEI MIRIAN PAULICCI PINHATA</author>
  </authors>
  <commentList>
    <comment ref="A16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NÃO É O PROVISIONADO E SIM O EFETIVAMENTE  RECEBIDO.</t>
        </r>
      </text>
    </comment>
    <comment ref="A17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Ex: se no ultimo dia do mês não der tempo de depositar o dinheiro, e depositar no mês subsequente é para colocar o valor na próxima planilha, ou seja no mês que foi creditado.</t>
        </r>
      </text>
    </comment>
    <comment ref="A18" authorId="0" shapeId="0">
      <text>
        <r>
          <rPr>
            <b/>
            <sz val="9"/>
            <color indexed="8"/>
            <rFont val="Segoe UI"/>
            <family val="2"/>
          </rPr>
          <t xml:space="preserve">Caso a OSC receba recursos do Município
</t>
        </r>
        <r>
          <rPr>
            <sz val="9"/>
            <color indexed="8"/>
            <rFont val="Segoe UI"/>
            <family val="2"/>
          </rPr>
          <t>Fazer uma planilha a parte demonstranto o valor recebido e suas despesas.</t>
        </r>
      </text>
    </comment>
    <comment ref="A19" authorId="0" shapeId="0">
      <text>
        <r>
          <rPr>
            <sz val="9"/>
            <color indexed="8"/>
            <rFont val="Segoe UI"/>
            <family val="2"/>
          </rPr>
          <t xml:space="preserve">Valor dos rendimentos de </t>
        </r>
        <r>
          <rPr>
            <sz val="9"/>
            <color indexed="8"/>
            <rFont val="Segoe UI"/>
            <family val="2"/>
          </rPr>
          <t xml:space="preserve">aplicações financeiras, poupanças, tec - rendimento líquido.
</t>
        </r>
      </text>
    </comment>
    <comment ref="A20" authorId="0" shapeId="0">
      <text>
        <r>
          <rPr>
            <sz val="9"/>
            <color indexed="8"/>
            <rFont val="Segoe UI"/>
            <family val="2"/>
          </rPr>
          <t xml:space="preserve">Recebimentos de aportes da OSC, doações e recebimentos de R$ 1,00 das refeições servidas além da cota estabelecida.
</t>
        </r>
      </text>
    </comment>
    <comment ref="A21" authorId="1" shapeId="0">
      <text>
        <r>
          <rPr>
            <sz val="9"/>
            <color indexed="81"/>
            <rFont val="Segoe UI"/>
            <family val="2"/>
          </rPr>
          <t xml:space="preserve">Soma dos valores: saldo anterior + valores recebidos + rendimentos de aplicações + outras receitas.
</t>
        </r>
      </text>
    </comment>
    <comment ref="A22" authorId="1" shapeId="0">
      <text>
        <r>
          <rPr>
            <sz val="9"/>
            <color indexed="81"/>
            <rFont val="Segoe UI"/>
            <family val="2"/>
          </rPr>
          <t xml:space="preserve">Despesas pagas no mês (consta débito no extrato) + despesas de Caixa - se houver
</t>
        </r>
      </text>
    </comment>
    <comment ref="A23" authorId="1" shapeId="0">
      <text>
        <r>
          <rPr>
            <sz val="9"/>
            <color indexed="81"/>
            <rFont val="Segoe UI"/>
            <family val="2"/>
          </rPr>
          <t>Esse resultado deverá obrigatoriamente  BATER com a soma dos extratos bancários + saldo do Caixa (se houver).</t>
        </r>
      </text>
    </comment>
    <comment ref="E23" authorId="1" shapeId="0">
      <text>
        <r>
          <rPr>
            <sz val="9"/>
            <color indexed="81"/>
            <rFont val="Segoe UI"/>
            <family val="2"/>
          </rPr>
          <t xml:space="preserve">Soma dos saldos dos extratos (c/c + aplicações + poupança)
</t>
        </r>
      </text>
    </comment>
    <comment ref="G26" authorId="0" shapeId="0">
      <text>
        <r>
          <rPr>
            <sz val="9"/>
            <color indexed="8"/>
            <rFont val="Segoe UI"/>
            <family val="2"/>
          </rPr>
          <t>A ordem da</t>
        </r>
        <r>
          <rPr>
            <sz val="9"/>
            <color indexed="8"/>
            <rFont val="Segoe UI"/>
            <family val="2"/>
          </rPr>
          <t xml:space="preserve"> planilha deverá ser, obrigatoriamente, o ordem de pagamento e não a de emissão da NF. 
</t>
        </r>
        <r>
          <rPr>
            <b/>
            <sz val="9"/>
            <color indexed="8"/>
            <rFont val="Segoe UI"/>
            <family val="2"/>
          </rPr>
          <t>OBS: DEIXAR AS NOTAS ARQUIVADAS NA MESMA ORDEM DA PLANILHA.</t>
        </r>
      </text>
    </comment>
    <comment ref="A27" authorId="0" shapeId="0">
      <text>
        <r>
          <rPr>
            <sz val="9"/>
            <color indexed="8"/>
            <rFont val="Verdana"/>
            <family val="2"/>
          </rPr>
          <t>Como a ordem será a da data de pagamento obedecendo o extrato, então poderão aparecer notas de meses anteriores pagas no mês vigente.</t>
        </r>
      </text>
    </comment>
  </commentList>
</comments>
</file>

<file path=xl/comments2.xml><?xml version="1.0" encoding="utf-8"?>
<comments xmlns="http://schemas.openxmlformats.org/spreadsheetml/2006/main">
  <authors>
    <author>DERLEI MIRIAN PAULICCI PINHATA</author>
  </authors>
  <commentList>
    <comment ref="H16" authorId="0" shapeId="0">
      <text>
        <r>
          <rPr>
            <b/>
            <sz val="9"/>
            <color indexed="81"/>
            <rFont val="Segoe UI"/>
            <family val="2"/>
          </rPr>
          <t>Deverá ser preenchido com o percentual estabelecido no plano de trabalho do Termo de Colaboração para cada grupo de despesas.</t>
        </r>
      </text>
    </comment>
  </commentList>
</comments>
</file>

<file path=xl/sharedStrings.xml><?xml version="1.0" encoding="utf-8"?>
<sst xmlns="http://schemas.openxmlformats.org/spreadsheetml/2006/main" count="1189" uniqueCount="298">
  <si>
    <t>Valor  Recebido SEDS</t>
  </si>
  <si>
    <t>Valor Recebido da Prefeitura</t>
  </si>
  <si>
    <t>Outras Receitas</t>
  </si>
  <si>
    <t>Saldo caixa</t>
  </si>
  <si>
    <t>Diferença</t>
  </si>
  <si>
    <t>Total</t>
  </si>
  <si>
    <t>Identificação</t>
  </si>
  <si>
    <t xml:space="preserve">             Natureza da Despesa ou Finalidade da Despesa</t>
  </si>
  <si>
    <t>Nota Fiscal</t>
  </si>
  <si>
    <t>Nome do fornecedor</t>
  </si>
  <si>
    <t xml:space="preserve">             Descrição do bem</t>
  </si>
  <si>
    <t>Valor</t>
  </si>
  <si>
    <t>Data do Débito</t>
  </si>
  <si>
    <t>Forma de Pagamento</t>
  </si>
  <si>
    <t>Presidente</t>
  </si>
  <si>
    <t>Subtotal</t>
  </si>
  <si>
    <t>Saldo anterior (SALDO C/C + SALDO APLICAÇÕES + SALDO CAIXA)</t>
  </si>
  <si>
    <t>Valor - Recebido dos usuários</t>
  </si>
  <si>
    <t>Valor rendimentos aplicações</t>
  </si>
  <si>
    <t xml:space="preserve">Saldo  Banco </t>
  </si>
  <si>
    <t>DEMONSTRATIVO DE DESPESAS E RECEITAS DOS RECURSOS DO ESTADO</t>
  </si>
  <si>
    <t>Data emissão</t>
  </si>
  <si>
    <t>Grupo de despesas</t>
  </si>
  <si>
    <t xml:space="preserve">       Descrição do bem</t>
  </si>
  <si>
    <t xml:space="preserve">% Executado mês </t>
  </si>
  <si>
    <t>Generos Alimenticios</t>
  </si>
  <si>
    <t xml:space="preserve">Aluguel do imóvel </t>
  </si>
  <si>
    <t xml:space="preserve">Manutenção e Adaptações </t>
  </si>
  <si>
    <t>%  previsto no Plano de Trabalho</t>
  </si>
  <si>
    <t>nr documento</t>
  </si>
  <si>
    <t>VALOR TOTAL DAS DESPESAS........................................................................................</t>
  </si>
  <si>
    <t>CONCILIAÇÃO</t>
  </si>
  <si>
    <t xml:space="preserve">Despesas </t>
  </si>
  <si>
    <t>Saldo do Mês</t>
  </si>
  <si>
    <t>OSC Parceira: Associação Popular de Saúde</t>
  </si>
  <si>
    <t>CNPJ: 04.213.718/0001-17</t>
  </si>
  <si>
    <t>Responsável pela OSC: Henrique Sebastião Francé</t>
  </si>
  <si>
    <t>Telefones: (11) 2682-2017</t>
  </si>
  <si>
    <t>E-mail: associacao.aps@gmail.com</t>
  </si>
  <si>
    <t xml:space="preserve">
Associação Popular de Saúde
CNPJ: 04.213.718/0001-17
  Rua Domingos de Lucca, nº 108 – Cangaíba – SP
Tel: 2682-2017
E-mail: associacao.aps@gmail.com
</t>
  </si>
  <si>
    <t>Fatura</t>
  </si>
  <si>
    <t>Boleto</t>
  </si>
  <si>
    <t>Gouveia Serviços administrativos</t>
  </si>
  <si>
    <t>Débito</t>
  </si>
  <si>
    <t>Hortifruti</t>
  </si>
  <si>
    <t>Transferência</t>
  </si>
  <si>
    <t>Ederson Santos</t>
  </si>
  <si>
    <t>Graciete Etile</t>
  </si>
  <si>
    <t>Juliana dos Santos</t>
  </si>
  <si>
    <t>Heitor Santos</t>
  </si>
  <si>
    <t>Suellen Helena</t>
  </si>
  <si>
    <t>Jozeli Vieira</t>
  </si>
  <si>
    <t>Guia</t>
  </si>
  <si>
    <t>CIA Ultragaz</t>
  </si>
  <si>
    <t>Adelice Teixeira de Mello</t>
  </si>
  <si>
    <t>Vice Presidente</t>
  </si>
  <si>
    <t>OSC PARCEIRA: Associação Popular de Saúde</t>
  </si>
  <si>
    <t>Responsável pela Entidade: Henrique Sebastião Francé</t>
  </si>
  <si>
    <t>Telefone fixo e celular de contato: (11) 2682-2017 (11) 9473-032977</t>
  </si>
  <si>
    <t xml:space="preserve">             Natureza da Despesa ou Finalidade da Despesa UNIDADE Itaim Paulista</t>
  </si>
  <si>
    <t>Arlindo Venancio</t>
  </si>
  <si>
    <t xml:space="preserve">Tarifa </t>
  </si>
  <si>
    <t>transferência</t>
  </si>
  <si>
    <t>Vivo Fixo/Brasil</t>
  </si>
  <si>
    <t xml:space="preserve"> Associação Popular de Saúde 
 CNPJ: 04.213.718/0001-17 
 Rua Domingos de Lucca, nº 108 - Cangaíba - SP 
 Tel: 2682-2017 
</t>
  </si>
  <si>
    <t>Previne Assistência Médica</t>
  </si>
  <si>
    <t>Salário</t>
  </si>
  <si>
    <t>Outras despesas inerentes ao projeto</t>
  </si>
  <si>
    <t>Folha de pagamento</t>
  </si>
  <si>
    <t>Debora Rocca</t>
  </si>
  <si>
    <t>Folha de pagamento - impostos</t>
  </si>
  <si>
    <t>Maria Solange</t>
  </si>
  <si>
    <t>R$ -</t>
  </si>
  <si>
    <t>Bom Prato Itaim Paulista</t>
  </si>
  <si>
    <t>Criança</t>
  </si>
  <si>
    <t>Adulto</t>
  </si>
  <si>
    <t>Retorno</t>
  </si>
  <si>
    <t>Excedente</t>
  </si>
  <si>
    <t>Extrato</t>
  </si>
  <si>
    <t>Total do mês</t>
  </si>
  <si>
    <t>Legenda</t>
  </si>
  <si>
    <t>Leopoldo Carlos</t>
  </si>
  <si>
    <t xml:space="preserve">  </t>
  </si>
  <si>
    <t xml:space="preserve">Enel </t>
  </si>
  <si>
    <t>Sabesp</t>
  </si>
  <si>
    <t>Ajuda de custo voluntariado</t>
  </si>
  <si>
    <t>Suely Bispo</t>
  </si>
  <si>
    <t>Outros materiais de consumo</t>
  </si>
  <si>
    <t>Outros serviços de terceiros</t>
  </si>
  <si>
    <t>Utilidade Pública</t>
  </si>
  <si>
    <t>Despesas Bancárias</t>
  </si>
  <si>
    <t>HD Sistemas de limpeza descartáveis</t>
  </si>
  <si>
    <t>Luciana M Almeida</t>
  </si>
  <si>
    <t>GPS</t>
  </si>
  <si>
    <t>Telefone,internet escritório restaurante</t>
  </si>
  <si>
    <t>Lenildo Estevão Cavalcanti</t>
  </si>
  <si>
    <t>Diogo Araujo</t>
  </si>
  <si>
    <t>Imposto</t>
  </si>
  <si>
    <t>FGTS</t>
  </si>
  <si>
    <t>DOC/TED</t>
  </si>
  <si>
    <t>Liliane de Melo</t>
  </si>
  <si>
    <t>Analia Souza Cruz</t>
  </si>
  <si>
    <t>Tarifa pacote de serviços</t>
  </si>
  <si>
    <t>Camila Elisabete Nascimento</t>
  </si>
  <si>
    <t xml:space="preserve">Dia </t>
  </si>
  <si>
    <t>Almoço</t>
  </si>
  <si>
    <t>Dia deposito almoço</t>
  </si>
  <si>
    <t>Valor da Nota</t>
  </si>
  <si>
    <t>Carta recibo</t>
  </si>
  <si>
    <t>Jantar</t>
  </si>
  <si>
    <t>Dia deposito jantar</t>
  </si>
  <si>
    <t>Rima Mercantil</t>
  </si>
  <si>
    <t>Frios, requeijão</t>
  </si>
  <si>
    <t>File de frango</t>
  </si>
  <si>
    <t>Best Alimentos Eireli</t>
  </si>
  <si>
    <t>Pernil suino</t>
  </si>
  <si>
    <t>Verisure Brasil</t>
  </si>
  <si>
    <t>Monitoramento de alarmes</t>
  </si>
  <si>
    <t>Camila E Nascimento</t>
  </si>
  <si>
    <t>Lenildo Estevão Calvalcante</t>
  </si>
  <si>
    <t>Lea Alves Maria Leme</t>
  </si>
  <si>
    <t>Telefone, internet restaurante</t>
  </si>
  <si>
    <t>Rescisão contratual</t>
  </si>
  <si>
    <t>Fornecimento de gás</t>
  </si>
  <si>
    <t>Renata Pereira</t>
  </si>
  <si>
    <t xml:space="preserve">Café </t>
  </si>
  <si>
    <t xml:space="preserve"> QRcode</t>
  </si>
  <si>
    <t>QRcode</t>
  </si>
  <si>
    <t>Data débito</t>
  </si>
  <si>
    <t>PIS</t>
  </si>
  <si>
    <t xml:space="preserve">DARF Aluguel </t>
  </si>
  <si>
    <t>Marmitex isopor</t>
  </si>
  <si>
    <t>Tarifa MSG</t>
  </si>
  <si>
    <t>CFS Supermercado Eireli</t>
  </si>
  <si>
    <t>Kit feijoada</t>
  </si>
  <si>
    <t>Energia elétrica - escritório restaurante</t>
  </si>
  <si>
    <t>Calvo Coml e Exp Ltda</t>
  </si>
  <si>
    <t>Vale transporte</t>
  </si>
  <si>
    <t>Saúde ocupacional</t>
  </si>
  <si>
    <t>Pernil sem osso, file de frango</t>
  </si>
  <si>
    <t>Baron Alimentare Ltda - ME</t>
  </si>
  <si>
    <t>Emporio Mega 100 Com. De alimentos</t>
  </si>
  <si>
    <t>CDI Barra Produtos Imp. E Exp. Ltda</t>
  </si>
  <si>
    <t>Casa de embalgens Mauá</t>
  </si>
  <si>
    <t>Locação imóvel / Comp. Julho</t>
  </si>
  <si>
    <t>Nº documento</t>
  </si>
  <si>
    <t>Michele Cavalcante</t>
  </si>
  <si>
    <t>Luiz Carlos</t>
  </si>
  <si>
    <t>Elisabeth Fernandes</t>
  </si>
  <si>
    <t>Etiquetas</t>
  </si>
  <si>
    <t>Linguiça calabresa</t>
  </si>
  <si>
    <t>1ª Parcela mesas e cadeiras - refeitório</t>
  </si>
  <si>
    <t>File de peito</t>
  </si>
  <si>
    <t>Daiane Oliveira Silva</t>
  </si>
  <si>
    <t>Pensão alimentícia - Ederson Santos</t>
  </si>
  <si>
    <t>Pensão alimentício - Ederson</t>
  </si>
  <si>
    <t>Contribuição assistencial</t>
  </si>
  <si>
    <t>Ana Cristina A. Araujo</t>
  </si>
  <si>
    <t>Nova Saboreal Doces Ltda -ME</t>
  </si>
  <si>
    <t>Inove Higiene Comércio e Serviços</t>
  </si>
  <si>
    <t>Aliança Com. Bob. Fit. Ee Fit e Et Ltda</t>
  </si>
  <si>
    <t>Energia elétrica -  restaurante</t>
  </si>
  <si>
    <t>Acqua Coleta e resíduo ambiental</t>
  </si>
  <si>
    <t>Goiania Plast Ind. Com. De Móveis</t>
  </si>
  <si>
    <t>QR Code</t>
  </si>
  <si>
    <t>Valor depositar</t>
  </si>
  <si>
    <t>Carta recibo nº 207 e Carta QR Code nº 16</t>
  </si>
  <si>
    <t>mês: Setembro/2020</t>
  </si>
  <si>
    <t>CIA Ultragaz S.A.</t>
  </si>
  <si>
    <t>Costela suina</t>
  </si>
  <si>
    <t>Casa das Embalagens Mauá Ltda</t>
  </si>
  <si>
    <t>Marmitex de isopor</t>
  </si>
  <si>
    <t>Pernil suino, diafragma</t>
  </si>
  <si>
    <t>Luan M Romeiro</t>
  </si>
  <si>
    <t>Lucas Silva</t>
  </si>
  <si>
    <t>Despesas administrativas</t>
  </si>
  <si>
    <t>Rateio entre os projetos/contabilidade</t>
  </si>
  <si>
    <t>1121593973-0</t>
  </si>
  <si>
    <t>Vivo</t>
  </si>
  <si>
    <t>Telefone e internet - escritório restaurante</t>
  </si>
  <si>
    <t>1121639067-0</t>
  </si>
  <si>
    <t>Telefone e internet - restaurante</t>
  </si>
  <si>
    <t>Best Alimentos - Eireli</t>
  </si>
  <si>
    <t xml:space="preserve">Carne moída </t>
  </si>
  <si>
    <t>Pernil sem osso, diafragma</t>
  </si>
  <si>
    <t>Pernil sem osso, filé de frango</t>
  </si>
  <si>
    <t>000.193.396</t>
  </si>
  <si>
    <t>HD Sistemas de limpeza e descartáveis</t>
  </si>
  <si>
    <t>Materiais de limpeza</t>
  </si>
  <si>
    <t>Empório Mega 100 Com. De Alimentos S.A.</t>
  </si>
  <si>
    <t>Alho dente, brócolis</t>
  </si>
  <si>
    <t>CDI Barra Produtos Imp. E Exp Ltda</t>
  </si>
  <si>
    <t>Óleo de soja</t>
  </si>
  <si>
    <t>000.006.451</t>
  </si>
  <si>
    <t>Nova Saboreal Doces Ltda - ME</t>
  </si>
  <si>
    <t>Doces</t>
  </si>
  <si>
    <t>Nova Clara Paes e Doces Ltda</t>
  </si>
  <si>
    <t>Pão francês</t>
  </si>
  <si>
    <t>Carne moida, diafragma, coxa sobrecoxa</t>
  </si>
  <si>
    <t>Acqua Coleta de resíduo ambiental</t>
  </si>
  <si>
    <t>Limpeza filtro</t>
  </si>
  <si>
    <t>000.019.710</t>
  </si>
  <si>
    <t>Aliança Com. Bob. E Et Ltda - EPP</t>
  </si>
  <si>
    <t>Etiquetas para marmita</t>
  </si>
  <si>
    <t>Verisure Brasil Monitoramento de alarmes</t>
  </si>
  <si>
    <t>Tarifa bancária</t>
  </si>
  <si>
    <t>Ana Cristina Amorim Araujo</t>
  </si>
  <si>
    <t>Rateio entre os projetos/administrativo</t>
  </si>
  <si>
    <t>Renata Pereira da Cruz</t>
  </si>
  <si>
    <t>Rateio entre os projetos/ administrativo</t>
  </si>
  <si>
    <t>Enel</t>
  </si>
  <si>
    <t>Energia elétrica - restaurante</t>
  </si>
  <si>
    <t>Impostos</t>
  </si>
  <si>
    <t>Darf aluguel</t>
  </si>
  <si>
    <t>Pernil suino,diafragma,filé de frango,pernil</t>
  </si>
  <si>
    <t>Coxa com sobrecoxa</t>
  </si>
  <si>
    <t xml:space="preserve">Filé de frango </t>
  </si>
  <si>
    <t>Mini chicken de frango</t>
  </si>
  <si>
    <t>Lombinho bovino, pernil sem osso</t>
  </si>
  <si>
    <t>000.019.709</t>
  </si>
  <si>
    <t>Caldos, coloral, farinha de mandioca</t>
  </si>
  <si>
    <t>000.194.877</t>
  </si>
  <si>
    <t>000.194.920</t>
  </si>
  <si>
    <t>Luvas,sacos,touca,guardanapo</t>
  </si>
  <si>
    <t>000.006.459</t>
  </si>
  <si>
    <t>Pantera Alimentoa Ltda</t>
  </si>
  <si>
    <t>Feijão</t>
  </si>
  <si>
    <t>000.000.701</t>
  </si>
  <si>
    <t>000.000.702</t>
  </si>
  <si>
    <t>Contrato rescisório</t>
  </si>
  <si>
    <t>Encargos rescisórios - Juliana dos Santos</t>
  </si>
  <si>
    <t xml:space="preserve">Férias </t>
  </si>
  <si>
    <t>Pagº água - restaurante</t>
  </si>
  <si>
    <t>Pagº água - escritório restaurante</t>
  </si>
  <si>
    <t>000.000.703</t>
  </si>
  <si>
    <t>Diafragma</t>
  </si>
  <si>
    <t>Linguiça calabresa, filé de peito,costela</t>
  </si>
  <si>
    <t>Pernil suino, moela</t>
  </si>
  <si>
    <t>Arroz</t>
  </si>
  <si>
    <t>000.192.034</t>
  </si>
  <si>
    <t>Copolfood Com. Prod. Alimentícios Ltda</t>
  </si>
  <si>
    <t>Achocolatado,café,caldos,leite,farinhas,molho</t>
  </si>
  <si>
    <t>Cesta básica</t>
  </si>
  <si>
    <t>Carne moida, coxa com sobrecoxa</t>
  </si>
  <si>
    <t>File de peito, carne moida</t>
  </si>
  <si>
    <t>Diafragama, file de frango</t>
  </si>
  <si>
    <t>Pernil suino, coxa</t>
  </si>
  <si>
    <t>Inove Higiene Comércio e Serviços Descartáveis</t>
  </si>
  <si>
    <t>Toalha bobina, antissético gel</t>
  </si>
  <si>
    <t>File de frango, diafragma</t>
  </si>
  <si>
    <t>Siqueira Desinsetizadora e Desentupidora</t>
  </si>
  <si>
    <t>Desinsetização, desratização</t>
  </si>
  <si>
    <t>Goiania Plast Ind. Com. De Móveis Plásticos Ltda</t>
  </si>
  <si>
    <t>2ª Parceal mesas e cadeiras refeitório</t>
  </si>
  <si>
    <t>Hamburguer, carne moida</t>
  </si>
  <si>
    <t>Gouveia Serv. Adm.e Cobrança Ltda</t>
  </si>
  <si>
    <t>Locação restaurante</t>
  </si>
  <si>
    <t>Sindicato Sintraemfa</t>
  </si>
  <si>
    <t>DEMONSTRATIVO DE PAGAMENTOS POR GRUPO DE DESPESAS - MÊS SETEMBRO/2020</t>
  </si>
  <si>
    <t>IR Salários</t>
  </si>
  <si>
    <t>Pis</t>
  </si>
  <si>
    <t>Salário/rateio</t>
  </si>
  <si>
    <t>Sindicato Sintraemfa - Comp. 08/2020</t>
  </si>
  <si>
    <t>FGTS rescisório - Juliana dos Santos</t>
  </si>
  <si>
    <t>Férias</t>
  </si>
  <si>
    <t>Carne moida</t>
  </si>
  <si>
    <t>Nova Clara</t>
  </si>
  <si>
    <t>Carne moida, diafragma,coxa sobrecoxa</t>
  </si>
  <si>
    <t>Pernil suino,diafragma,file de frango,pernil</t>
  </si>
  <si>
    <t>Caldos,coloral,farinha de mandioca</t>
  </si>
  <si>
    <t>Pantera Alimentos</t>
  </si>
  <si>
    <t>Linguiça calabresa,file de peito,costela</t>
  </si>
  <si>
    <t>Copolffod Com. Prod. Alimentícios</t>
  </si>
  <si>
    <t>Achocolatado,café,caldos,farinhas</t>
  </si>
  <si>
    <t>Diafragma, file de frango</t>
  </si>
  <si>
    <t>14/092020</t>
  </si>
  <si>
    <t>Luvas, sacos,touca,guardanapo</t>
  </si>
  <si>
    <t>Toalha bobina, antisséptico</t>
  </si>
  <si>
    <t>Rateio contabilidade</t>
  </si>
  <si>
    <t>S.M. Serretielo</t>
  </si>
  <si>
    <t>Água - restaurante</t>
  </si>
  <si>
    <t xml:space="preserve">Água - escritório restaurante </t>
  </si>
  <si>
    <t>Siqueira Desinsetizadora</t>
  </si>
  <si>
    <t>Serviço de coleta</t>
  </si>
  <si>
    <t>Depósito diário- Setembro 2020</t>
  </si>
  <si>
    <t xml:space="preserve"> </t>
  </si>
  <si>
    <t>Carta recibo nº 208 e Carta QR Code nº 17</t>
  </si>
  <si>
    <t>Carta recibo nº 209  e Carta QR Code nº 18</t>
  </si>
  <si>
    <t>Carta recibo nº 210 e Carta QR Code nº 19</t>
  </si>
  <si>
    <t>22/09/0020</t>
  </si>
  <si>
    <t>Carta recibo nº 211 e Carta QR Code nº 20</t>
  </si>
  <si>
    <t>Carta recibo nº 212 e Carta QR Code nº 21</t>
  </si>
  <si>
    <t>Saldo mês anterior: R$ 38.010,00</t>
  </si>
  <si>
    <t>Saldo mês atual: R$ 35.798,00</t>
  </si>
  <si>
    <t>Henrique Sebastião France</t>
  </si>
  <si>
    <r>
      <rPr>
        <b/>
        <sz val="14"/>
        <color theme="1"/>
        <rFont val="Arial"/>
        <family val="2"/>
      </rPr>
      <t>Valor nota-</t>
    </r>
    <r>
      <rPr>
        <sz val="14"/>
        <color theme="1"/>
        <rFont val="Arial"/>
        <family val="2"/>
      </rPr>
      <t xml:space="preserve"> Quando retirado valor do caixa.</t>
    </r>
  </si>
  <si>
    <r>
      <rPr>
        <b/>
        <sz val="14"/>
        <color theme="1"/>
        <rFont val="Arial"/>
        <family val="2"/>
      </rPr>
      <t>Retorno-</t>
    </r>
    <r>
      <rPr>
        <sz val="14"/>
        <color theme="1"/>
        <rFont val="Arial"/>
        <family val="2"/>
      </rPr>
      <t xml:space="preserve"> Quando retirar valor do caixa que tiver sobra de valor e retornar para a conta.</t>
    </r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</si>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</sst>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 &quot;* #,##0.00\ ;&quot; R$ &quot;* \(#,##0.00\);&quot; R$ &quot;* \-#\ ;@\ "/>
    <numFmt numFmtId="165" formatCode="d/m/yyyy"/>
    <numFmt numFmtId="166" formatCode="[$R$-416]\ #,##0.00\ ;\-[$R$-416]\ #,##0.00\ ;[$R$-416]&quot; -&quot;00\ ;@\ "/>
    <numFmt numFmtId="167" formatCode="&quot; R$ &quot;* #,##0.00\ ;&quot;-R$ &quot;* #,##0.00\ ;&quot; R$ &quot;* \-#\ ;@\ "/>
    <numFmt numFmtId="170" formatCode="_(* #,##0.00_);_(* \(#,##0.00\);_(* &quot;-&quot;??_);_(@_)"/>
  </numFmts>
  <fonts count="50" x14ac:knownFonts="1"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Courier New"/>
      <family val="3"/>
    </font>
    <font>
      <sz val="12"/>
      <color indexed="8"/>
      <name val="Calibri"/>
      <family val="2"/>
      <charset val="1"/>
    </font>
    <font>
      <sz val="10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indexed="8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4"/>
      <name val="Calibri"/>
      <family val="2"/>
      <scheme val="minor"/>
    </font>
    <font>
      <sz val="10"/>
      <color indexed="8"/>
      <name val="Verdana"/>
      <family val="2"/>
    </font>
    <font>
      <sz val="12"/>
      <color indexed="8"/>
      <name val="Comic Sans MS"/>
      <family val="4"/>
    </font>
    <font>
      <sz val="8"/>
      <color indexed="8"/>
      <name val="Verdana"/>
      <family val="2"/>
    </font>
    <font>
      <b/>
      <sz val="14"/>
      <name val="Verdana"/>
      <family val="2"/>
    </font>
    <font>
      <b/>
      <sz val="14"/>
      <color indexed="8"/>
      <name val="Verdana"/>
      <family val="2"/>
    </font>
    <font>
      <sz val="14"/>
      <color indexed="8"/>
      <name val="Verdana"/>
      <family val="2"/>
    </font>
    <font>
      <u/>
      <sz val="14"/>
      <color indexed="12"/>
      <name val="Verdana"/>
      <family val="2"/>
    </font>
    <font>
      <sz val="14"/>
      <name val="Verdana"/>
      <family val="2"/>
    </font>
    <font>
      <sz val="16"/>
      <color indexed="8"/>
      <name val="Verdana"/>
      <family val="2"/>
    </font>
    <font>
      <b/>
      <sz val="16"/>
      <color indexed="8"/>
      <name val="Comic Sans MS"/>
      <family val="4"/>
    </font>
    <font>
      <sz val="16"/>
      <color indexed="8"/>
      <name val="Comic Sans MS"/>
      <family val="4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sz val="16"/>
      <color theme="1"/>
      <name val="Arial"/>
      <family val="2"/>
    </font>
    <font>
      <b/>
      <sz val="14"/>
      <color theme="8"/>
      <name val="Arial"/>
      <family val="2"/>
    </font>
    <font>
      <b/>
      <sz val="14"/>
      <color theme="5"/>
      <name val="Arial"/>
      <family val="2"/>
    </font>
    <font>
      <b/>
      <sz val="14"/>
      <color rgb="FF00B050"/>
      <name val="Arial"/>
      <family val="2"/>
    </font>
    <font>
      <sz val="14"/>
      <color indexed="8"/>
      <name val="Calibri"/>
      <family val="2"/>
      <charset val="1"/>
    </font>
    <font>
      <sz val="16"/>
      <color indexed="8"/>
      <name val="Calibri"/>
      <family val="2"/>
      <charset val="1"/>
    </font>
    <font>
      <sz val="16"/>
      <color indexed="8"/>
      <name val="Arial"/>
      <family val="2"/>
    </font>
    <font>
      <b/>
      <sz val="14"/>
      <color theme="1"/>
      <name val="Comic Sans MS"/>
      <family val="4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4"/>
      <name val="Arial"/>
      <family val="2"/>
    </font>
    <font>
      <u/>
      <sz val="14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3"/>
      </patternFill>
    </fill>
  </fills>
  <borders count="7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0" fontId="5" fillId="0" borderId="0" applyBorder="0" applyProtection="0"/>
    <xf numFmtId="166" fontId="6" fillId="0" borderId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" fillId="0" borderId="0" applyFill="0" applyBorder="0" applyAlignment="0" applyProtection="0"/>
    <xf numFmtId="170" fontId="13" fillId="0" borderId="0" applyFont="0" applyFill="0" applyBorder="0" applyAlignment="0" applyProtection="0"/>
    <xf numFmtId="43" fontId="1" fillId="0" borderId="0" applyFill="0" applyBorder="0" applyAlignment="0" applyProtection="0"/>
  </cellStyleXfs>
  <cellXfs count="425">
    <xf numFmtId="0" fontId="0" fillId="0" borderId="0" xfId="0"/>
    <xf numFmtId="0" fontId="3" fillId="0" borderId="0" xfId="0" applyFont="1"/>
    <xf numFmtId="4" fontId="0" fillId="0" borderId="0" xfId="0" applyNumberFormat="1"/>
    <xf numFmtId="10" fontId="0" fillId="0" borderId="0" xfId="0" applyNumberFormat="1"/>
    <xf numFmtId="14" fontId="0" fillId="0" borderId="0" xfId="0" applyNumberForma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164" fontId="14" fillId="0" borderId="0" xfId="0" applyNumberFormat="1" applyFont="1"/>
    <xf numFmtId="3" fontId="14" fillId="0" borderId="0" xfId="0" applyNumberFormat="1" applyFont="1" applyAlignment="1">
      <alignment horizontal="center"/>
    </xf>
    <xf numFmtId="14" fontId="14" fillId="0" borderId="0" xfId="0" applyNumberFormat="1" applyFont="1"/>
    <xf numFmtId="14" fontId="14" fillId="3" borderId="1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/>
    </xf>
    <xf numFmtId="3" fontId="16" fillId="5" borderId="1" xfId="0" applyNumberFormat="1" applyFont="1" applyFill="1" applyBorder="1" applyAlignment="1">
      <alignment horizontal="center" vertical="center"/>
    </xf>
    <xf numFmtId="10" fontId="1" fillId="0" borderId="0" xfId="8" applyNumberFormat="1"/>
    <xf numFmtId="14" fontId="14" fillId="0" borderId="1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37" fontId="18" fillId="3" borderId="1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 wrapText="1"/>
    </xf>
    <xf numFmtId="37" fontId="11" fillId="3" borderId="1" xfId="0" applyNumberFormat="1" applyFont="1" applyFill="1" applyBorder="1" applyAlignment="1">
      <alignment horizontal="center" vertical="center"/>
    </xf>
    <xf numFmtId="0" fontId="20" fillId="0" borderId="7" xfId="1" applyFont="1" applyBorder="1" applyAlignment="1"/>
    <xf numFmtId="0" fontId="20" fillId="0" borderId="0" xfId="1" applyFont="1" applyBorder="1" applyAlignment="1"/>
    <xf numFmtId="0" fontId="22" fillId="0" borderId="0" xfId="2" applyFont="1" applyBorder="1" applyAlignment="1" applyProtection="1">
      <alignment horizontal="left"/>
    </xf>
    <xf numFmtId="0" fontId="22" fillId="0" borderId="8" xfId="2" applyFont="1" applyBorder="1" applyAlignment="1" applyProtection="1">
      <alignment horizontal="left"/>
    </xf>
    <xf numFmtId="167" fontId="21" fillId="0" borderId="29" xfId="3" applyNumberFormat="1" applyFont="1" applyFill="1" applyBorder="1" applyAlignment="1" applyProtection="1">
      <alignment horizontal="left"/>
    </xf>
    <xf numFmtId="164" fontId="23" fillId="0" borderId="3" xfId="3" applyNumberFormat="1" applyFont="1" applyFill="1" applyBorder="1" applyAlignment="1" applyProtection="1">
      <alignment horizontal="left"/>
    </xf>
    <xf numFmtId="167" fontId="21" fillId="0" borderId="0" xfId="3" applyNumberFormat="1" applyFont="1" applyFill="1" applyBorder="1" applyAlignment="1" applyProtection="1">
      <alignment horizontal="center"/>
    </xf>
    <xf numFmtId="167" fontId="21" fillId="0" borderId="0" xfId="3" applyNumberFormat="1" applyFont="1" applyFill="1" applyBorder="1" applyAlignment="1" applyProtection="1">
      <alignment horizontal="left"/>
    </xf>
    <xf numFmtId="167" fontId="21" fillId="0" borderId="8" xfId="3" applyNumberFormat="1" applyFont="1" applyFill="1" applyBorder="1" applyAlignment="1" applyProtection="1">
      <alignment horizontal="left"/>
    </xf>
    <xf numFmtId="164" fontId="23" fillId="0" borderId="3" xfId="0" applyNumberFormat="1" applyFont="1" applyBorder="1"/>
    <xf numFmtId="167" fontId="21" fillId="0" borderId="0" xfId="0" applyNumberFormat="1" applyFont="1" applyBorder="1"/>
    <xf numFmtId="44" fontId="21" fillId="0" borderId="3" xfId="3" applyNumberFormat="1" applyFont="1" applyFill="1" applyBorder="1" applyAlignment="1" applyProtection="1">
      <alignment horizontal="left"/>
    </xf>
    <xf numFmtId="164" fontId="21" fillId="0" borderId="0" xfId="3" applyNumberFormat="1" applyFont="1" applyFill="1" applyBorder="1" applyAlignment="1" applyProtection="1">
      <alignment horizontal="left"/>
    </xf>
    <xf numFmtId="164" fontId="21" fillId="0" borderId="3" xfId="0" applyNumberFormat="1" applyFont="1" applyBorder="1"/>
    <xf numFmtId="164" fontId="21" fillId="0" borderId="0" xfId="0" applyNumberFormat="1" applyFont="1" applyBorder="1"/>
    <xf numFmtId="44" fontId="23" fillId="0" borderId="3" xfId="0" applyNumberFormat="1" applyFont="1" applyBorder="1" applyAlignment="1">
      <alignment horizontal="left"/>
    </xf>
    <xf numFmtId="44" fontId="23" fillId="0" borderId="3" xfId="0" applyNumberFormat="1" applyFont="1" applyBorder="1"/>
    <xf numFmtId="164" fontId="21" fillId="0" borderId="33" xfId="0" applyNumberFormat="1" applyFont="1" applyBorder="1" applyAlignment="1">
      <alignment horizontal="center"/>
    </xf>
    <xf numFmtId="167" fontId="21" fillId="0" borderId="1" xfId="3" applyNumberFormat="1" applyFont="1" applyFill="1" applyBorder="1" applyAlignment="1" applyProtection="1">
      <alignment horizontal="center"/>
    </xf>
    <xf numFmtId="167" fontId="21" fillId="0" borderId="1" xfId="3" applyNumberFormat="1" applyFont="1" applyFill="1" applyBorder="1" applyAlignment="1" applyProtection="1">
      <alignment horizontal="left"/>
    </xf>
    <xf numFmtId="167" fontId="21" fillId="0" borderId="3" xfId="3" applyNumberFormat="1" applyFont="1" applyFill="1" applyBorder="1" applyAlignment="1" applyProtection="1">
      <alignment horizontal="left"/>
    </xf>
    <xf numFmtId="167" fontId="21" fillId="0" borderId="6" xfId="3" applyNumberFormat="1" applyFont="1" applyFill="1" applyBorder="1" applyAlignment="1" applyProtection="1">
      <alignment horizontal="left"/>
    </xf>
    <xf numFmtId="164" fontId="21" fillId="0" borderId="33" xfId="0" applyNumberFormat="1" applyFont="1" applyBorder="1"/>
    <xf numFmtId="167" fontId="21" fillId="2" borderId="3" xfId="3" applyNumberFormat="1" applyFont="1" applyFill="1" applyBorder="1" applyAlignment="1" applyProtection="1">
      <alignment horizontal="left"/>
    </xf>
    <xf numFmtId="0" fontId="21" fillId="0" borderId="0" xfId="0" applyFont="1" applyBorder="1"/>
    <xf numFmtId="165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165" fontId="21" fillId="0" borderId="33" xfId="0" applyNumberFormat="1" applyFont="1" applyBorder="1" applyAlignment="1">
      <alignment horizontal="center"/>
    </xf>
    <xf numFmtId="0" fontId="21" fillId="0" borderId="1" xfId="0" applyFont="1" applyBorder="1" applyAlignment="1">
      <alignment horizontal="left" vertical="center"/>
    </xf>
    <xf numFmtId="164" fontId="21" fillId="0" borderId="1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14" fontId="21" fillId="3" borderId="4" xfId="0" applyNumberFormat="1" applyFont="1" applyFill="1" applyBorder="1" applyAlignment="1">
      <alignment horizontal="center" vertical="center"/>
    </xf>
    <xf numFmtId="37" fontId="21" fillId="3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164" fontId="23" fillId="4" borderId="1" xfId="0" applyNumberFormat="1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center" vertical="center"/>
    </xf>
    <xf numFmtId="14" fontId="21" fillId="3" borderId="1" xfId="0" applyNumberFormat="1" applyFont="1" applyFill="1" applyBorder="1" applyAlignment="1">
      <alignment horizontal="center" vertical="center" wrapText="1"/>
    </xf>
    <xf numFmtId="14" fontId="21" fillId="3" borderId="4" xfId="0" applyNumberFormat="1" applyFont="1" applyFill="1" applyBorder="1" applyAlignment="1">
      <alignment horizontal="center" vertical="center" wrapText="1"/>
    </xf>
    <xf numFmtId="164" fontId="21" fillId="4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14" fontId="21" fillId="3" borderId="1" xfId="0" applyNumberFormat="1" applyFont="1" applyFill="1" applyBorder="1" applyAlignment="1">
      <alignment horizontal="left" vertical="center"/>
    </xf>
    <xf numFmtId="0" fontId="21" fillId="5" borderId="1" xfId="0" applyFont="1" applyFill="1" applyBorder="1" applyAlignment="1">
      <alignment horizontal="left" vertical="center"/>
    </xf>
    <xf numFmtId="164" fontId="21" fillId="4" borderId="1" xfId="0" applyNumberFormat="1" applyFont="1" applyFill="1" applyBorder="1" applyAlignment="1">
      <alignment horizontal="right" vertical="center"/>
    </xf>
    <xf numFmtId="0" fontId="20" fillId="3" borderId="1" xfId="0" applyFont="1" applyFill="1" applyBorder="1" applyAlignment="1">
      <alignment horizontal="left" vertical="center"/>
    </xf>
    <xf numFmtId="164" fontId="20" fillId="4" borderId="1" xfId="0" applyNumberFormat="1" applyFont="1" applyFill="1" applyBorder="1" applyAlignment="1">
      <alignment horizontal="center" vertical="center"/>
    </xf>
    <xf numFmtId="14" fontId="21" fillId="3" borderId="0" xfId="0" applyNumberFormat="1" applyFont="1" applyFill="1" applyBorder="1" applyAlignment="1">
      <alignment horizontal="center" vertical="center"/>
    </xf>
    <xf numFmtId="37" fontId="21" fillId="3" borderId="0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left" vertical="center"/>
    </xf>
    <xf numFmtId="164" fontId="20" fillId="4" borderId="0" xfId="0" applyNumberFormat="1" applyFont="1" applyFill="1" applyBorder="1" applyAlignment="1">
      <alignment horizontal="center" vertical="center"/>
    </xf>
    <xf numFmtId="3" fontId="21" fillId="3" borderId="0" xfId="0" applyNumberFormat="1" applyFont="1" applyFill="1" applyBorder="1" applyAlignment="1">
      <alignment horizontal="center" vertical="center"/>
    </xf>
    <xf numFmtId="14" fontId="21" fillId="3" borderId="0" xfId="0" applyNumberFormat="1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0" borderId="0" xfId="0" applyFont="1"/>
    <xf numFmtId="164" fontId="21" fillId="0" borderId="0" xfId="0" applyNumberFormat="1" applyFont="1"/>
    <xf numFmtId="3" fontId="21" fillId="0" borderId="0" xfId="0" applyNumberFormat="1" applyFont="1" applyAlignment="1">
      <alignment horizontal="center"/>
    </xf>
    <xf numFmtId="14" fontId="21" fillId="0" borderId="0" xfId="0" applyNumberFormat="1" applyFont="1"/>
    <xf numFmtId="0" fontId="21" fillId="0" borderId="0" xfId="0" applyFont="1" applyAlignment="1">
      <alignment horizontal="center"/>
    </xf>
    <xf numFmtId="0" fontId="24" fillId="0" borderId="66" xfId="0" applyFont="1" applyBorder="1"/>
    <xf numFmtId="0" fontId="24" fillId="0" borderId="0" xfId="0" applyFont="1"/>
    <xf numFmtId="0" fontId="33" fillId="0" borderId="10" xfId="0" applyFont="1" applyBorder="1" applyAlignment="1">
      <alignment horizontal="center"/>
    </xf>
    <xf numFmtId="0" fontId="33" fillId="0" borderId="10" xfId="0" applyNumberFormat="1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44" fontId="33" fillId="0" borderId="10" xfId="0" applyNumberFormat="1" applyFont="1" applyBorder="1" applyAlignment="1">
      <alignment horizontal="center"/>
    </xf>
    <xf numFmtId="0" fontId="27" fillId="0" borderId="10" xfId="0" applyNumberFormat="1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0" xfId="0" applyFont="1" applyBorder="1"/>
    <xf numFmtId="44" fontId="29" fillId="0" borderId="10" xfId="0" applyNumberFormat="1" applyFont="1" applyBorder="1" applyAlignment="1">
      <alignment horizontal="center"/>
    </xf>
    <xf numFmtId="44" fontId="27" fillId="0" borderId="10" xfId="0" applyNumberFormat="1" applyFont="1" applyBorder="1" applyAlignment="1">
      <alignment horizontal="center"/>
    </xf>
    <xf numFmtId="0" fontId="29" fillId="0" borderId="10" xfId="0" applyNumberFormat="1" applyFont="1" applyBorder="1" applyAlignment="1">
      <alignment horizontal="center"/>
    </xf>
    <xf numFmtId="0" fontId="29" fillId="0" borderId="10" xfId="0" applyFont="1" applyBorder="1"/>
    <xf numFmtId="0" fontId="35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14" fontId="29" fillId="0" borderId="10" xfId="0" applyNumberFormat="1" applyFont="1" applyBorder="1" applyAlignment="1">
      <alignment horizontal="center"/>
    </xf>
    <xf numFmtId="44" fontId="28" fillId="0" borderId="10" xfId="0" applyNumberFormat="1" applyFont="1" applyBorder="1" applyAlignment="1">
      <alignment horizontal="center"/>
    </xf>
    <xf numFmtId="44" fontId="29" fillId="0" borderId="60" xfId="0" applyNumberFormat="1" applyFont="1" applyBorder="1" applyAlignment="1">
      <alignment horizontal="center"/>
    </xf>
    <xf numFmtId="44" fontId="29" fillId="0" borderId="0" xfId="0" applyNumberFormat="1" applyFont="1"/>
    <xf numFmtId="44" fontId="34" fillId="0" borderId="10" xfId="0" applyNumberFormat="1" applyFont="1" applyBorder="1" applyAlignment="1">
      <alignment horizontal="center"/>
    </xf>
    <xf numFmtId="44" fontId="29" fillId="0" borderId="10" xfId="0" applyNumberFormat="1" applyFont="1" applyBorder="1" applyAlignment="1"/>
    <xf numFmtId="44" fontId="29" fillId="0" borderId="60" xfId="0" applyNumberFormat="1" applyFont="1" applyBorder="1" applyAlignment="1"/>
    <xf numFmtId="0" fontId="29" fillId="0" borderId="60" xfId="0" applyFont="1" applyBorder="1" applyAlignment="1">
      <alignment horizontal="center"/>
    </xf>
    <xf numFmtId="14" fontId="29" fillId="0" borderId="60" xfId="0" applyNumberFormat="1" applyFont="1" applyBorder="1" applyAlignment="1">
      <alignment horizontal="center"/>
    </xf>
    <xf numFmtId="0" fontId="29" fillId="0" borderId="60" xfId="0" applyNumberFormat="1" applyFont="1" applyBorder="1" applyAlignment="1">
      <alignment horizontal="center"/>
    </xf>
    <xf numFmtId="44" fontId="29" fillId="0" borderId="10" xfId="0" applyNumberFormat="1" applyFont="1" applyBorder="1"/>
    <xf numFmtId="44" fontId="27" fillId="0" borderId="10" xfId="0" applyNumberFormat="1" applyFont="1" applyBorder="1"/>
    <xf numFmtId="44" fontId="36" fillId="0" borderId="10" xfId="0" applyNumberFormat="1" applyFont="1" applyBorder="1"/>
    <xf numFmtId="0" fontId="29" fillId="0" borderId="12" xfId="0" applyFont="1" applyBorder="1" applyAlignment="1">
      <alignment horizontal="center"/>
    </xf>
    <xf numFmtId="44" fontId="28" fillId="0" borderId="10" xfId="0" applyNumberFormat="1" applyFont="1" applyBorder="1" applyAlignment="1">
      <alignment horizontal="right"/>
    </xf>
    <xf numFmtId="44" fontId="28" fillId="0" borderId="10" xfId="0" applyNumberFormat="1" applyFont="1" applyBorder="1"/>
    <xf numFmtId="0" fontId="36" fillId="0" borderId="0" xfId="0" applyFont="1"/>
    <xf numFmtId="0" fontId="36" fillId="0" borderId="0" xfId="0" applyNumberFormat="1" applyFont="1"/>
    <xf numFmtId="44" fontId="36" fillId="0" borderId="0" xfId="0" applyNumberFormat="1" applyFont="1"/>
    <xf numFmtId="0" fontId="36" fillId="0" borderId="66" xfId="0" applyFont="1" applyBorder="1"/>
    <xf numFmtId="0" fontId="37" fillId="0" borderId="0" xfId="0" applyFont="1"/>
    <xf numFmtId="0" fontId="37" fillId="0" borderId="66" xfId="0" applyFont="1" applyBorder="1"/>
    <xf numFmtId="0" fontId="38" fillId="0" borderId="0" xfId="0" applyFont="1"/>
    <xf numFmtId="0" fontId="38" fillId="0" borderId="66" xfId="0" applyFont="1" applyBorder="1"/>
    <xf numFmtId="0" fontId="41" fillId="3" borderId="0" xfId="4" applyFont="1" applyFill="1" applyBorder="1" applyAlignment="1"/>
    <xf numFmtId="4" fontId="41" fillId="3" borderId="0" xfId="4" applyNumberFormat="1" applyFont="1" applyFill="1" applyBorder="1" applyAlignment="1"/>
    <xf numFmtId="14" fontId="41" fillId="3" borderId="0" xfId="4" applyNumberFormat="1" applyFont="1" applyFill="1" applyBorder="1" applyAlignment="1">
      <alignment horizontal="center"/>
    </xf>
    <xf numFmtId="10" fontId="42" fillId="3" borderId="0" xfId="8" applyNumberFormat="1" applyFont="1" applyFill="1" applyBorder="1" applyAlignment="1"/>
    <xf numFmtId="10" fontId="40" fillId="3" borderId="0" xfId="0" applyNumberFormat="1" applyFont="1" applyFill="1" applyBorder="1" applyAlignment="1">
      <alignment horizontal="center" vertical="center"/>
    </xf>
    <xf numFmtId="0" fontId="40" fillId="3" borderId="35" xfId="4" applyFont="1" applyFill="1" applyBorder="1" applyAlignment="1"/>
    <xf numFmtId="0" fontId="40" fillId="3" borderId="21" xfId="4" applyFont="1" applyFill="1" applyBorder="1" applyAlignment="1"/>
    <xf numFmtId="4" fontId="41" fillId="3" borderId="21" xfId="4" applyNumberFormat="1" applyFont="1" applyFill="1" applyBorder="1" applyAlignment="1"/>
    <xf numFmtId="14" fontId="41" fillId="3" borderId="21" xfId="4" applyNumberFormat="1" applyFont="1" applyFill="1" applyBorder="1" applyAlignment="1">
      <alignment horizontal="center"/>
    </xf>
    <xf numFmtId="0" fontId="41" fillId="3" borderId="21" xfId="4" applyFont="1" applyFill="1" applyBorder="1" applyAlignment="1"/>
    <xf numFmtId="10" fontId="42" fillId="3" borderId="21" xfId="8" applyNumberFormat="1" applyFont="1" applyFill="1" applyBorder="1" applyAlignment="1"/>
    <xf numFmtId="10" fontId="40" fillId="3" borderId="24" xfId="0" applyNumberFormat="1" applyFont="1" applyFill="1" applyBorder="1" applyAlignment="1">
      <alignment horizontal="center" vertical="center"/>
    </xf>
    <xf numFmtId="0" fontId="40" fillId="3" borderId="7" xfId="4" applyFont="1" applyFill="1" applyBorder="1" applyAlignment="1"/>
    <xf numFmtId="0" fontId="40" fillId="3" borderId="0" xfId="4" applyFont="1" applyFill="1" applyBorder="1" applyAlignment="1"/>
    <xf numFmtId="10" fontId="40" fillId="3" borderId="8" xfId="0" applyNumberFormat="1" applyFont="1" applyFill="1" applyBorder="1" applyAlignment="1">
      <alignment horizontal="center" vertical="center"/>
    </xf>
    <xf numFmtId="10" fontId="41" fillId="3" borderId="8" xfId="4" applyNumberFormat="1" applyFont="1" applyFill="1" applyBorder="1" applyAlignment="1"/>
    <xf numFmtId="0" fontId="40" fillId="3" borderId="34" xfId="4" applyFont="1" applyFill="1" applyBorder="1" applyAlignment="1"/>
    <xf numFmtId="0" fontId="40" fillId="3" borderId="22" xfId="4" applyFont="1" applyFill="1" applyBorder="1" applyAlignment="1"/>
    <xf numFmtId="4" fontId="43" fillId="3" borderId="22" xfId="2" applyNumberFormat="1" applyFont="1" applyFill="1" applyBorder="1" applyAlignment="1" applyProtection="1"/>
    <xf numFmtId="14" fontId="43" fillId="3" borderId="22" xfId="2" applyNumberFormat="1" applyFont="1" applyFill="1" applyBorder="1" applyAlignment="1" applyProtection="1">
      <alignment horizontal="center"/>
    </xf>
    <xf numFmtId="0" fontId="43" fillId="3" borderId="22" xfId="2" applyFont="1" applyFill="1" applyBorder="1" applyAlignment="1" applyProtection="1"/>
    <xf numFmtId="10" fontId="42" fillId="3" borderId="22" xfId="8" applyNumberFormat="1" applyFont="1" applyFill="1" applyBorder="1" applyAlignment="1" applyProtection="1"/>
    <xf numFmtId="10" fontId="43" fillId="3" borderId="25" xfId="2" applyNumberFormat="1" applyFont="1" applyFill="1" applyBorder="1" applyAlignment="1" applyProtection="1"/>
    <xf numFmtId="0" fontId="15" fillId="0" borderId="10" xfId="0" applyFont="1" applyFill="1" applyBorder="1" applyAlignment="1">
      <alignment horizontal="left"/>
    </xf>
    <xf numFmtId="4" fontId="15" fillId="3" borderId="10" xfId="3" applyNumberFormat="1" applyFont="1" applyFill="1" applyBorder="1"/>
    <xf numFmtId="14" fontId="15" fillId="0" borderId="10" xfId="0" applyNumberFormat="1" applyFont="1" applyFill="1" applyBorder="1" applyAlignment="1">
      <alignment horizontal="center" vertical="center" wrapText="1"/>
    </xf>
    <xf numFmtId="0" fontId="45" fillId="0" borderId="10" xfId="0" applyFont="1" applyBorder="1"/>
    <xf numFmtId="14" fontId="15" fillId="0" borderId="10" xfId="0" applyNumberFormat="1" applyFont="1" applyFill="1" applyBorder="1" applyAlignment="1">
      <alignment horizontal="center"/>
    </xf>
    <xf numFmtId="0" fontId="15" fillId="0" borderId="60" xfId="0" applyFont="1" applyFill="1" applyBorder="1" applyAlignment="1">
      <alignment horizontal="left"/>
    </xf>
    <xf numFmtId="4" fontId="15" fillId="3" borderId="60" xfId="3" applyNumberFormat="1" applyFont="1" applyFill="1" applyBorder="1"/>
    <xf numFmtId="14" fontId="15" fillId="0" borderId="60" xfId="0" applyNumberFormat="1" applyFont="1" applyFill="1" applyBorder="1" applyAlignment="1">
      <alignment horizontal="center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Border="1"/>
    <xf numFmtId="4" fontId="44" fillId="3" borderId="26" xfId="3" applyNumberFormat="1" applyFont="1" applyFill="1" applyBorder="1" applyAlignment="1">
      <alignment vertical="center"/>
    </xf>
    <xf numFmtId="14" fontId="45" fillId="3" borderId="0" xfId="3" applyNumberFormat="1" applyFont="1" applyFill="1" applyBorder="1" applyAlignment="1">
      <alignment horizontal="center" vertical="center"/>
    </xf>
    <xf numFmtId="10" fontId="42" fillId="0" borderId="0" xfId="8" applyNumberFormat="1" applyFont="1" applyBorder="1"/>
    <xf numFmtId="10" fontId="45" fillId="0" borderId="0" xfId="0" applyNumberFormat="1" applyFont="1" applyBorder="1"/>
    <xf numFmtId="0" fontId="45" fillId="0" borderId="0" xfId="0" applyFont="1"/>
    <xf numFmtId="4" fontId="45" fillId="0" borderId="0" xfId="3" applyNumberFormat="1" applyFont="1" applyBorder="1" applyAlignment="1">
      <alignment vertical="center"/>
    </xf>
    <xf numFmtId="14" fontId="45" fillId="0" borderId="0" xfId="3" applyNumberFormat="1" applyFont="1" applyBorder="1" applyAlignment="1">
      <alignment horizontal="center" vertical="center"/>
    </xf>
    <xf numFmtId="0" fontId="15" fillId="0" borderId="14" xfId="0" applyFont="1" applyFill="1" applyBorder="1" applyAlignment="1">
      <alignment horizontal="left"/>
    </xf>
    <xf numFmtId="4" fontId="15" fillId="3" borderId="14" xfId="3" applyNumberFormat="1" applyFont="1" applyFill="1" applyBorder="1"/>
    <xf numFmtId="14" fontId="15" fillId="0" borderId="14" xfId="0" applyNumberFormat="1" applyFont="1" applyFill="1" applyBorder="1" applyAlignment="1">
      <alignment horizontal="center" vertical="center" wrapText="1"/>
    </xf>
    <xf numFmtId="0" fontId="45" fillId="0" borderId="14" xfId="0" applyFont="1" applyBorder="1"/>
    <xf numFmtId="166" fontId="15" fillId="0" borderId="10" xfId="3" applyFont="1" applyFill="1" applyBorder="1" applyAlignment="1">
      <alignment horizontal="left"/>
    </xf>
    <xf numFmtId="14" fontId="15" fillId="0" borderId="10" xfId="0" applyNumberFormat="1" applyFont="1" applyFill="1" applyBorder="1" applyAlignment="1">
      <alignment horizontal="left"/>
    </xf>
    <xf numFmtId="14" fontId="15" fillId="0" borderId="60" xfId="0" applyNumberFormat="1" applyFont="1" applyFill="1" applyBorder="1" applyAlignment="1">
      <alignment horizontal="left"/>
    </xf>
    <xf numFmtId="14" fontId="15" fillId="0" borderId="60" xfId="0" applyNumberFormat="1" applyFont="1" applyFill="1" applyBorder="1" applyAlignment="1">
      <alignment horizontal="center" vertical="center" wrapText="1"/>
    </xf>
    <xf numFmtId="0" fontId="45" fillId="0" borderId="60" xfId="0" applyFont="1" applyBorder="1"/>
    <xf numFmtId="0" fontId="45" fillId="0" borderId="15" xfId="0" applyFont="1" applyBorder="1" applyAlignment="1">
      <alignment horizontal="left"/>
    </xf>
    <xf numFmtId="0" fontId="45" fillId="0" borderId="15" xfId="0" applyFont="1" applyBorder="1"/>
    <xf numFmtId="4" fontId="45" fillId="0" borderId="15" xfId="3" applyNumberFormat="1" applyFont="1" applyBorder="1" applyAlignment="1">
      <alignment vertical="center"/>
    </xf>
    <xf numFmtId="14" fontId="45" fillId="0" borderId="15" xfId="3" applyNumberFormat="1" applyFont="1" applyBorder="1" applyAlignment="1">
      <alignment horizontal="center" vertical="center"/>
    </xf>
    <xf numFmtId="14" fontId="45" fillId="0" borderId="15" xfId="0" applyNumberFormat="1" applyFont="1" applyBorder="1"/>
    <xf numFmtId="4" fontId="44" fillId="0" borderId="26" xfId="3" applyNumberFormat="1" applyFont="1" applyBorder="1" applyAlignment="1">
      <alignment vertical="center"/>
    </xf>
    <xf numFmtId="0" fontId="45" fillId="0" borderId="21" xfId="0" applyFont="1" applyBorder="1"/>
    <xf numFmtId="0" fontId="15" fillId="3" borderId="10" xfId="0" applyFont="1" applyFill="1" applyBorder="1" applyAlignment="1"/>
    <xf numFmtId="4" fontId="15" fillId="3" borderId="10" xfId="9" applyNumberFormat="1" applyFont="1" applyFill="1" applyBorder="1" applyAlignment="1">
      <alignment horizontal="right"/>
    </xf>
    <xf numFmtId="14" fontId="15" fillId="0" borderId="10" xfId="0" applyNumberFormat="1" applyFont="1" applyBorder="1" applyAlignment="1">
      <alignment horizontal="center"/>
    </xf>
    <xf numFmtId="0" fontId="45" fillId="0" borderId="0" xfId="0" applyFont="1" applyBorder="1" applyAlignment="1">
      <alignment vertical="center" wrapText="1"/>
    </xf>
    <xf numFmtId="4" fontId="44" fillId="0" borderId="27" xfId="3" applyNumberFormat="1" applyFont="1" applyBorder="1" applyAlignment="1">
      <alignment vertical="center"/>
    </xf>
    <xf numFmtId="10" fontId="42" fillId="0" borderId="0" xfId="8" applyNumberFormat="1" applyFont="1" applyBorder="1" applyAlignment="1">
      <alignment vertical="center"/>
    </xf>
    <xf numFmtId="10" fontId="45" fillId="0" borderId="0" xfId="0" applyNumberFormat="1" applyFont="1" applyBorder="1" applyAlignment="1">
      <alignment vertical="center"/>
    </xf>
    <xf numFmtId="14" fontId="15" fillId="3" borderId="10" xfId="0" applyNumberFormat="1" applyFont="1" applyFill="1" applyBorder="1" applyAlignment="1">
      <alignment horizontal="center"/>
    </xf>
    <xf numFmtId="0" fontId="45" fillId="0" borderId="12" xfId="0" applyFont="1" applyBorder="1"/>
    <xf numFmtId="4" fontId="15" fillId="3" borderId="10" xfId="0" applyNumberFormat="1" applyFont="1" applyFill="1" applyBorder="1" applyAlignment="1"/>
    <xf numFmtId="4" fontId="15" fillId="3" borderId="12" xfId="10" applyNumberFormat="1" applyFont="1" applyFill="1" applyBorder="1" applyAlignment="1"/>
    <xf numFmtId="0" fontId="45" fillId="3" borderId="15" xfId="0" applyFont="1" applyFill="1" applyBorder="1"/>
    <xf numFmtId="4" fontId="45" fillId="0" borderId="15" xfId="3" applyNumberFormat="1" applyFont="1" applyBorder="1"/>
    <xf numFmtId="14" fontId="45" fillId="0" borderId="15" xfId="0" applyNumberFormat="1" applyFont="1" applyBorder="1" applyAlignment="1">
      <alignment horizontal="center"/>
    </xf>
    <xf numFmtId="0" fontId="45" fillId="0" borderId="18" xfId="0" applyFont="1" applyBorder="1"/>
    <xf numFmtId="0" fontId="15" fillId="3" borderId="14" xfId="0" applyFont="1" applyFill="1" applyBorder="1" applyAlignment="1"/>
    <xf numFmtId="4" fontId="15" fillId="3" borderId="14" xfId="9" applyNumberFormat="1" applyFont="1" applyFill="1" applyBorder="1" applyAlignment="1">
      <alignment horizontal="right"/>
    </xf>
    <xf numFmtId="14" fontId="15" fillId="0" borderId="14" xfId="0" applyNumberFormat="1" applyFont="1" applyBorder="1" applyAlignment="1">
      <alignment horizontal="center"/>
    </xf>
    <xf numFmtId="0" fontId="45" fillId="3" borderId="60" xfId="0" applyFont="1" applyFill="1" applyBorder="1" applyAlignment="1">
      <alignment horizontal="left"/>
    </xf>
    <xf numFmtId="0" fontId="45" fillId="3" borderId="60" xfId="0" applyFont="1" applyFill="1" applyBorder="1"/>
    <xf numFmtId="4" fontId="45" fillId="3" borderId="60" xfId="3" applyNumberFormat="1" applyFont="1" applyFill="1" applyBorder="1" applyAlignment="1">
      <alignment horizontal="right"/>
    </xf>
    <xf numFmtId="14" fontId="45" fillId="3" borderId="60" xfId="3" applyNumberFormat="1" applyFont="1" applyFill="1" applyBorder="1" applyAlignment="1">
      <alignment horizontal="center"/>
    </xf>
    <xf numFmtId="14" fontId="45" fillId="3" borderId="60" xfId="0" applyNumberFormat="1" applyFont="1" applyFill="1" applyBorder="1"/>
    <xf numFmtId="14" fontId="45" fillId="0" borderId="0" xfId="0" applyNumberFormat="1" applyFont="1" applyBorder="1" applyAlignment="1"/>
    <xf numFmtId="14" fontId="45" fillId="0" borderId="0" xfId="0" applyNumberFormat="1" applyFont="1" applyBorder="1" applyAlignment="1">
      <alignment horizontal="center" vertical="center"/>
    </xf>
    <xf numFmtId="4" fontId="45" fillId="0" borderId="0" xfId="0" applyNumberFormat="1" applyFont="1" applyBorder="1" applyAlignment="1">
      <alignment vertical="center"/>
    </xf>
    <xf numFmtId="4" fontId="45" fillId="0" borderId="60" xfId="3" applyNumberFormat="1" applyFont="1" applyBorder="1"/>
    <xf numFmtId="14" fontId="45" fillId="0" borderId="60" xfId="0" applyNumberFormat="1" applyFont="1" applyBorder="1" applyAlignment="1">
      <alignment horizontal="center"/>
    </xf>
    <xf numFmtId="0" fontId="45" fillId="0" borderId="63" xfId="0" applyFont="1" applyBorder="1"/>
    <xf numFmtId="14" fontId="45" fillId="0" borderId="18" xfId="0" applyNumberFormat="1" applyFont="1" applyBorder="1"/>
    <xf numFmtId="4" fontId="44" fillId="0" borderId="26" xfId="3" applyNumberFormat="1" applyFont="1" applyBorder="1" applyAlignment="1">
      <alignment horizontal="right" vertical="center"/>
    </xf>
    <xf numFmtId="0" fontId="45" fillId="0" borderId="17" xfId="0" applyFont="1" applyBorder="1" applyAlignment="1">
      <alignment horizontal="left"/>
    </xf>
    <xf numFmtId="0" fontId="45" fillId="0" borderId="10" xfId="0" applyFont="1" applyBorder="1" applyAlignment="1"/>
    <xf numFmtId="4" fontId="45" fillId="3" borderId="10" xfId="3" applyNumberFormat="1" applyFont="1" applyFill="1" applyBorder="1"/>
    <xf numFmtId="14" fontId="45" fillId="0" borderId="10" xfId="0" applyNumberFormat="1" applyFont="1" applyBorder="1" applyAlignment="1">
      <alignment horizontal="center"/>
    </xf>
    <xf numFmtId="0" fontId="45" fillId="0" borderId="11" xfId="0" applyFont="1" applyBorder="1"/>
    <xf numFmtId="0" fontId="45" fillId="0" borderId="17" xfId="0" applyFont="1" applyBorder="1" applyAlignment="1"/>
    <xf numFmtId="4" fontId="45" fillId="3" borderId="17" xfId="3" applyNumberFormat="1" applyFont="1" applyFill="1" applyBorder="1"/>
    <xf numFmtId="14" fontId="45" fillId="0" borderId="17" xfId="0" applyNumberFormat="1" applyFont="1" applyBorder="1" applyAlignment="1">
      <alignment horizontal="center"/>
    </xf>
    <xf numFmtId="0" fontId="45" fillId="0" borderId="19" xfId="0" applyFont="1" applyBorder="1"/>
    <xf numFmtId="166" fontId="46" fillId="0" borderId="26" xfId="3" applyFont="1" applyBorder="1" applyAlignment="1">
      <alignment vertical="center"/>
    </xf>
    <xf numFmtId="0" fontId="15" fillId="0" borderId="17" xfId="0" applyFont="1" applyFill="1" applyBorder="1" applyAlignment="1">
      <alignment horizontal="left"/>
    </xf>
    <xf numFmtId="4" fontId="15" fillId="3" borderId="17" xfId="3" applyNumberFormat="1" applyFont="1" applyFill="1" applyBorder="1"/>
    <xf numFmtId="14" fontId="15" fillId="0" borderId="17" xfId="0" applyNumberFormat="1" applyFont="1" applyFill="1" applyBorder="1" applyAlignment="1">
      <alignment horizontal="center" vertical="center" wrapText="1"/>
    </xf>
    <xf numFmtId="0" fontId="45" fillId="0" borderId="17" xfId="0" applyFont="1" applyBorder="1"/>
    <xf numFmtId="4" fontId="45" fillId="0" borderId="60" xfId="3" applyNumberFormat="1" applyFont="1" applyBorder="1" applyAlignment="1">
      <alignment vertical="center"/>
    </xf>
    <xf numFmtId="14" fontId="45" fillId="0" borderId="60" xfId="3" applyNumberFormat="1" applyFont="1" applyBorder="1" applyAlignment="1">
      <alignment horizontal="center" vertical="center"/>
    </xf>
    <xf numFmtId="14" fontId="45" fillId="0" borderId="60" xfId="0" applyNumberFormat="1" applyFont="1" applyBorder="1"/>
    <xf numFmtId="0" fontId="15" fillId="0" borderId="15" xfId="0" applyFont="1" applyFill="1" applyBorder="1" applyAlignment="1">
      <alignment horizontal="left"/>
    </xf>
    <xf numFmtId="0" fontId="45" fillId="0" borderId="16" xfId="0" applyFont="1" applyBorder="1"/>
    <xf numFmtId="10" fontId="42" fillId="0" borderId="23" xfId="8" applyNumberFormat="1" applyFont="1" applyBorder="1" applyAlignment="1">
      <alignment vertical="center"/>
    </xf>
    <xf numFmtId="10" fontId="45" fillId="0" borderId="8" xfId="0" applyNumberFormat="1" applyFont="1" applyBorder="1" applyAlignment="1">
      <alignment vertical="center"/>
    </xf>
    <xf numFmtId="10" fontId="42" fillId="3" borderId="0" xfId="8" applyNumberFormat="1" applyFont="1" applyFill="1" applyBorder="1"/>
    <xf numFmtId="10" fontId="45" fillId="3" borderId="0" xfId="0" applyNumberFormat="1" applyFont="1" applyFill="1" applyBorder="1"/>
    <xf numFmtId="4" fontId="45" fillId="0" borderId="0" xfId="3" applyNumberFormat="1" applyFont="1" applyBorder="1"/>
    <xf numFmtId="14" fontId="45" fillId="0" borderId="0" xfId="3" applyNumberFormat="1" applyFont="1" applyBorder="1" applyAlignment="1">
      <alignment horizontal="center"/>
    </xf>
    <xf numFmtId="10" fontId="42" fillId="3" borderId="56" xfId="8" applyNumberFormat="1" applyFont="1" applyFill="1" applyBorder="1"/>
    <xf numFmtId="10" fontId="45" fillId="3" borderId="57" xfId="0" applyNumberFormat="1" applyFont="1" applyFill="1" applyBorder="1"/>
    <xf numFmtId="4" fontId="36" fillId="0" borderId="0" xfId="0" applyNumberFormat="1" applyFont="1"/>
    <xf numFmtId="14" fontId="36" fillId="0" borderId="0" xfId="0" applyNumberFormat="1" applyFont="1" applyAlignment="1">
      <alignment horizontal="center"/>
    </xf>
    <xf numFmtId="10" fontId="42" fillId="0" borderId="0" xfId="8" applyNumberFormat="1" applyFont="1"/>
    <xf numFmtId="10" fontId="36" fillId="0" borderId="0" xfId="0" applyNumberFormat="1" applyFont="1"/>
    <xf numFmtId="10" fontId="43" fillId="3" borderId="22" xfId="2" applyNumberFormat="1" applyFont="1" applyFill="1" applyBorder="1" applyAlignment="1" applyProtection="1"/>
    <xf numFmtId="0" fontId="15" fillId="3" borderId="60" xfId="0" applyFont="1" applyFill="1" applyBorder="1" applyAlignment="1"/>
    <xf numFmtId="4" fontId="15" fillId="3" borderId="60" xfId="0" applyNumberFormat="1" applyFont="1" applyFill="1" applyBorder="1" applyAlignment="1"/>
    <xf numFmtId="4" fontId="15" fillId="3" borderId="63" xfId="10" applyNumberFormat="1" applyFont="1" applyFill="1" applyBorder="1" applyAlignment="1"/>
    <xf numFmtId="14" fontId="15" fillId="3" borderId="60" xfId="0" applyNumberFormat="1" applyFont="1" applyFill="1" applyBorder="1" applyAlignment="1">
      <alignment horizontal="center"/>
    </xf>
    <xf numFmtId="0" fontId="45" fillId="0" borderId="20" xfId="0" applyFont="1" applyBorder="1" applyAlignment="1">
      <alignment horizontal="left"/>
    </xf>
    <xf numFmtId="0" fontId="45" fillId="0" borderId="13" xfId="0" applyFont="1" applyBorder="1" applyAlignment="1"/>
    <xf numFmtId="4" fontId="45" fillId="3" borderId="13" xfId="3" applyNumberFormat="1" applyFont="1" applyFill="1" applyBorder="1"/>
    <xf numFmtId="14" fontId="45" fillId="0" borderId="13" xfId="0" applyNumberFormat="1" applyFont="1" applyBorder="1" applyAlignment="1">
      <alignment horizontal="center"/>
    </xf>
    <xf numFmtId="0" fontId="45" fillId="0" borderId="20" xfId="0" applyFont="1" applyBorder="1"/>
    <xf numFmtId="4" fontId="36" fillId="0" borderId="66" xfId="0" applyNumberFormat="1" applyFont="1" applyBorder="1"/>
    <xf numFmtId="0" fontId="47" fillId="3" borderId="55" xfId="0" applyFont="1" applyFill="1" applyBorder="1"/>
    <xf numFmtId="14" fontId="47" fillId="3" borderId="56" xfId="0" applyNumberFormat="1" applyFont="1" applyFill="1" applyBorder="1" applyAlignment="1"/>
    <xf numFmtId="4" fontId="47" fillId="3" borderId="56" xfId="3" applyNumberFormat="1" applyFont="1" applyFill="1" applyBorder="1"/>
    <xf numFmtId="14" fontId="48" fillId="0" borderId="56" xfId="3" applyNumberFormat="1" applyFont="1" applyFill="1" applyBorder="1" applyAlignment="1">
      <alignment horizontal="center"/>
    </xf>
    <xf numFmtId="0" fontId="49" fillId="3" borderId="56" xfId="0" applyFont="1" applyFill="1" applyBorder="1" applyAlignment="1">
      <alignment horizontal="center"/>
    </xf>
    <xf numFmtId="0" fontId="49" fillId="3" borderId="12" xfId="0" applyFont="1" applyFill="1" applyBorder="1"/>
    <xf numFmtId="4" fontId="49" fillId="3" borderId="10" xfId="3" applyNumberFormat="1" applyFont="1" applyFill="1" applyBorder="1"/>
    <xf numFmtId="14" fontId="49" fillId="0" borderId="10" xfId="0" applyNumberFormat="1" applyFont="1" applyBorder="1" applyAlignment="1">
      <alignment horizontal="center"/>
    </xf>
    <xf numFmtId="0" fontId="49" fillId="0" borderId="12" xfId="0" applyFont="1" applyBorder="1"/>
    <xf numFmtId="0" fontId="49" fillId="0" borderId="10" xfId="0" applyFont="1" applyBorder="1"/>
    <xf numFmtId="4" fontId="49" fillId="0" borderId="10" xfId="3" applyNumberFormat="1" applyFont="1" applyBorder="1"/>
    <xf numFmtId="0" fontId="49" fillId="0" borderId="15" xfId="0" applyFont="1" applyBorder="1" applyAlignment="1">
      <alignment horizontal="left"/>
    </xf>
    <xf numFmtId="0" fontId="49" fillId="0" borderId="15" xfId="0" applyFont="1" applyBorder="1"/>
    <xf numFmtId="4" fontId="49" fillId="0" borderId="15" xfId="3" applyNumberFormat="1" applyFont="1" applyBorder="1" applyAlignment="1">
      <alignment vertical="center"/>
    </xf>
    <xf numFmtId="14" fontId="49" fillId="0" borderId="15" xfId="3" applyNumberFormat="1" applyFont="1" applyBorder="1" applyAlignment="1">
      <alignment horizontal="center" vertical="center"/>
    </xf>
    <xf numFmtId="14" fontId="49" fillId="0" borderId="18" xfId="0" applyNumberFormat="1" applyFont="1" applyBorder="1"/>
    <xf numFmtId="0" fontId="49" fillId="3" borderId="20" xfId="0" applyFont="1" applyFill="1" applyBorder="1"/>
    <xf numFmtId="0" fontId="49" fillId="3" borderId="0" xfId="0" applyFont="1" applyFill="1" applyBorder="1"/>
    <xf numFmtId="4" fontId="47" fillId="3" borderId="27" xfId="3" applyNumberFormat="1" applyFont="1" applyFill="1" applyBorder="1"/>
    <xf numFmtId="14" fontId="49" fillId="3" borderId="0" xfId="3" applyNumberFormat="1" applyFont="1" applyFill="1" applyBorder="1" applyAlignment="1">
      <alignment horizontal="center"/>
    </xf>
    <xf numFmtId="0" fontId="20" fillId="0" borderId="5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164" fontId="21" fillId="0" borderId="53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30" xfId="1" applyFont="1" applyBorder="1" applyAlignment="1">
      <alignment horizontal="left"/>
    </xf>
    <xf numFmtId="0" fontId="20" fillId="0" borderId="5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20" fillId="0" borderId="1" xfId="1" applyFont="1" applyBorder="1" applyAlignment="1">
      <alignment horizontal="left"/>
    </xf>
    <xf numFmtId="0" fontId="20" fillId="0" borderId="7" xfId="1" applyFont="1" applyBorder="1" applyAlignment="1"/>
    <xf numFmtId="0" fontId="20" fillId="0" borderId="28" xfId="1" applyFont="1" applyBorder="1" applyAlignment="1"/>
    <xf numFmtId="0" fontId="21" fillId="0" borderId="2" xfId="1" applyFont="1" applyBorder="1" applyAlignment="1">
      <alignment horizontal="left"/>
    </xf>
    <xf numFmtId="0" fontId="21" fillId="0" borderId="8" xfId="1" applyFont="1" applyBorder="1" applyAlignment="1">
      <alignment horizontal="left"/>
    </xf>
    <xf numFmtId="0" fontId="22" fillId="0" borderId="2" xfId="2" applyFont="1" applyBorder="1" applyAlignment="1" applyProtection="1">
      <alignment horizontal="left"/>
    </xf>
    <xf numFmtId="0" fontId="22" fillId="0" borderId="8" xfId="2" applyFont="1" applyBorder="1" applyAlignment="1" applyProtection="1">
      <alignment horizontal="left"/>
    </xf>
    <xf numFmtId="0" fontId="20" fillId="0" borderId="31" xfId="1" applyFont="1" applyBorder="1" applyAlignment="1">
      <alignment horizontal="left"/>
    </xf>
    <xf numFmtId="0" fontId="20" fillId="0" borderId="32" xfId="1" applyFont="1" applyBorder="1" applyAlignment="1">
      <alignment horizontal="left"/>
    </xf>
    <xf numFmtId="0" fontId="20" fillId="0" borderId="4" xfId="1" applyFont="1" applyBorder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20" fillId="0" borderId="36" xfId="1" applyFont="1" applyBorder="1" applyAlignment="1">
      <alignment horizontal="center"/>
    </xf>
    <xf numFmtId="0" fontId="20" fillId="0" borderId="37" xfId="1" applyFont="1" applyBorder="1" applyAlignment="1">
      <alignment horizontal="center"/>
    </xf>
    <xf numFmtId="0" fontId="20" fillId="0" borderId="38" xfId="1" applyFont="1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19" fillId="0" borderId="71" xfId="1" applyFont="1" applyBorder="1" applyAlignment="1">
      <alignment horizontal="center"/>
    </xf>
    <xf numFmtId="0" fontId="19" fillId="0" borderId="72" xfId="1" applyFont="1" applyBorder="1" applyAlignment="1">
      <alignment horizontal="center"/>
    </xf>
    <xf numFmtId="0" fontId="19" fillId="0" borderId="73" xfId="1" applyFont="1" applyBorder="1" applyAlignment="1">
      <alignment horizontal="center"/>
    </xf>
    <xf numFmtId="0" fontId="20" fillId="0" borderId="35" xfId="1" applyFont="1" applyBorder="1" applyAlignment="1"/>
    <xf numFmtId="0" fontId="20" fillId="0" borderId="58" xfId="1" applyFont="1" applyBorder="1" applyAlignment="1"/>
    <xf numFmtId="0" fontId="20" fillId="0" borderId="59" xfId="1" applyFont="1" applyBorder="1" applyAlignment="1">
      <alignment horizontal="left"/>
    </xf>
    <xf numFmtId="0" fontId="20" fillId="0" borderId="24" xfId="1" applyFont="1" applyBorder="1" applyAlignment="1">
      <alignment horizontal="left"/>
    </xf>
    <xf numFmtId="0" fontId="21" fillId="0" borderId="2" xfId="1" applyFont="1" applyBorder="1" applyAlignment="1">
      <alignment horizontal="center"/>
    </xf>
    <xf numFmtId="0" fontId="21" fillId="0" borderId="8" xfId="1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68" xfId="0" applyFont="1" applyBorder="1" applyAlignment="1">
      <alignment horizontal="center"/>
    </xf>
    <xf numFmtId="0" fontId="27" fillId="0" borderId="69" xfId="0" applyFont="1" applyBorder="1" applyAlignment="1">
      <alignment horizontal="center"/>
    </xf>
    <xf numFmtId="0" fontId="29" fillId="0" borderId="12" xfId="0" applyFont="1" applyBorder="1" applyAlignment="1">
      <alignment horizontal="left"/>
    </xf>
    <xf numFmtId="0" fontId="29" fillId="0" borderId="68" xfId="0" applyFont="1" applyBorder="1" applyAlignment="1">
      <alignment horizontal="left"/>
    </xf>
    <xf numFmtId="0" fontId="29" fillId="0" borderId="69" xfId="0" applyFont="1" applyBorder="1" applyAlignment="1">
      <alignment horizontal="left"/>
    </xf>
    <xf numFmtId="44" fontId="29" fillId="0" borderId="60" xfId="0" applyNumberFormat="1" applyFont="1" applyBorder="1" applyAlignment="1">
      <alignment horizontal="center"/>
    </xf>
    <xf numFmtId="44" fontId="29" fillId="0" borderId="13" xfId="0" applyNumberFormat="1" applyFont="1" applyBorder="1" applyAlignment="1">
      <alignment horizontal="center"/>
    </xf>
    <xf numFmtId="44" fontId="29" fillId="0" borderId="17" xfId="0" applyNumberFormat="1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68" xfId="0" applyFont="1" applyBorder="1" applyAlignment="1">
      <alignment horizontal="center"/>
    </xf>
    <xf numFmtId="0" fontId="29" fillId="0" borderId="69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14" fontId="29" fillId="0" borderId="10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44" fontId="29" fillId="0" borderId="10" xfId="0" applyNumberFormat="1" applyFont="1" applyBorder="1" applyAlignment="1">
      <alignment horizontal="center"/>
    </xf>
    <xf numFmtId="0" fontId="29" fillId="0" borderId="60" xfId="0" applyNumberFormat="1" applyFont="1" applyBorder="1" applyAlignment="1">
      <alignment horizontal="center"/>
    </xf>
    <xf numFmtId="0" fontId="29" fillId="0" borderId="13" xfId="0" applyNumberFormat="1" applyFont="1" applyBorder="1" applyAlignment="1">
      <alignment horizontal="center"/>
    </xf>
    <xf numFmtId="0" fontId="29" fillId="0" borderId="17" xfId="0" applyNumberFormat="1" applyFont="1" applyBorder="1" applyAlignment="1">
      <alignment horizontal="center"/>
    </xf>
    <xf numFmtId="0" fontId="29" fillId="0" borderId="60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14" fontId="29" fillId="0" borderId="60" xfId="0" applyNumberFormat="1" applyFont="1" applyBorder="1" applyAlignment="1">
      <alignment horizontal="center"/>
    </xf>
    <xf numFmtId="14" fontId="29" fillId="0" borderId="13" xfId="0" applyNumberFormat="1" applyFont="1" applyBorder="1" applyAlignment="1">
      <alignment horizontal="center"/>
    </xf>
    <xf numFmtId="14" fontId="29" fillId="0" borderId="17" xfId="0" applyNumberFormat="1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14" fontId="27" fillId="0" borderId="10" xfId="0" applyNumberFormat="1" applyFont="1" applyBorder="1" applyAlignment="1">
      <alignment horizontal="center"/>
    </xf>
    <xf numFmtId="44" fontId="27" fillId="0" borderId="10" xfId="0" applyNumberFormat="1" applyFont="1" applyBorder="1" applyAlignment="1">
      <alignment horizontal="center"/>
    </xf>
    <xf numFmtId="14" fontId="29" fillId="0" borderId="63" xfId="0" applyNumberFormat="1" applyFont="1" applyBorder="1" applyAlignment="1">
      <alignment horizontal="center"/>
    </xf>
    <xf numFmtId="14" fontId="29" fillId="0" borderId="67" xfId="0" applyNumberFormat="1" applyFont="1" applyBorder="1" applyAlignment="1">
      <alignment horizontal="center"/>
    </xf>
    <xf numFmtId="14" fontId="29" fillId="0" borderId="20" xfId="0" applyNumberFormat="1" applyFont="1" applyBorder="1" applyAlignment="1">
      <alignment horizontal="center"/>
    </xf>
    <xf numFmtId="14" fontId="29" fillId="0" borderId="16" xfId="0" applyNumberFormat="1" applyFont="1" applyBorder="1" applyAlignment="1">
      <alignment horizontal="center"/>
    </xf>
    <xf numFmtId="0" fontId="29" fillId="0" borderId="10" xfId="0" applyNumberFormat="1" applyFont="1" applyBorder="1" applyAlignment="1">
      <alignment horizontal="center"/>
    </xf>
    <xf numFmtId="14" fontId="29" fillId="0" borderId="12" xfId="0" applyNumberFormat="1" applyFont="1" applyBorder="1" applyAlignment="1">
      <alignment horizontal="center"/>
    </xf>
    <xf numFmtId="14" fontId="29" fillId="0" borderId="68" xfId="0" applyNumberFormat="1" applyFont="1" applyBorder="1" applyAlignment="1">
      <alignment horizontal="center"/>
    </xf>
    <xf numFmtId="14" fontId="29" fillId="0" borderId="69" xfId="0" applyNumberFormat="1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68" xfId="0" applyFont="1" applyBorder="1" applyAlignment="1">
      <alignment horizontal="center"/>
    </xf>
    <xf numFmtId="0" fontId="28" fillId="0" borderId="69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68" xfId="0" applyFont="1" applyBorder="1" applyAlignment="1">
      <alignment horizontal="center"/>
    </xf>
    <xf numFmtId="0" fontId="33" fillId="0" borderId="69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44" fontId="30" fillId="0" borderId="10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44" fontId="32" fillId="0" borderId="10" xfId="0" applyNumberFormat="1" applyFont="1" applyBorder="1" applyAlignment="1">
      <alignment horizontal="center"/>
    </xf>
    <xf numFmtId="0" fontId="27" fillId="0" borderId="10" xfId="0" applyFont="1" applyBorder="1" applyAlignment="1">
      <alignment horizontal="left"/>
    </xf>
    <xf numFmtId="0" fontId="29" fillId="0" borderId="10" xfId="0" applyFont="1" applyBorder="1" applyAlignment="1">
      <alignment horizontal="left"/>
    </xf>
    <xf numFmtId="44" fontId="29" fillId="0" borderId="10" xfId="0" applyNumberFormat="1" applyFont="1" applyBorder="1" applyAlignment="1">
      <alignment horizontal="left"/>
    </xf>
    <xf numFmtId="14" fontId="27" fillId="0" borderId="12" xfId="0" applyNumberFormat="1" applyFont="1" applyBorder="1" applyAlignment="1">
      <alignment horizontal="center"/>
    </xf>
    <xf numFmtId="14" fontId="27" fillId="0" borderId="68" xfId="0" applyNumberFormat="1" applyFont="1" applyBorder="1" applyAlignment="1">
      <alignment horizontal="center"/>
    </xf>
    <xf numFmtId="14" fontId="27" fillId="0" borderId="69" xfId="0" applyNumberFormat="1" applyFont="1" applyBorder="1" applyAlignment="1">
      <alignment horizontal="center"/>
    </xf>
    <xf numFmtId="0" fontId="49" fillId="0" borderId="7" xfId="0" applyFont="1" applyBorder="1" applyAlignment="1">
      <alignment horizontal="center" vertical="center" wrapText="1"/>
    </xf>
    <xf numFmtId="0" fontId="49" fillId="0" borderId="44" xfId="0" applyFont="1" applyBorder="1" applyAlignment="1">
      <alignment horizontal="center" vertical="center" wrapText="1"/>
    </xf>
    <xf numFmtId="0" fontId="49" fillId="0" borderId="75" xfId="0" applyFont="1" applyBorder="1" applyAlignment="1">
      <alignment horizontal="center" vertical="center" wrapText="1"/>
    </xf>
    <xf numFmtId="10" fontId="42" fillId="0" borderId="23" xfId="8" applyNumberFormat="1" applyFont="1" applyBorder="1" applyAlignment="1">
      <alignment horizontal="center" vertical="center"/>
    </xf>
    <xf numFmtId="10" fontId="42" fillId="0" borderId="26" xfId="8" applyNumberFormat="1" applyFont="1" applyBorder="1" applyAlignment="1">
      <alignment horizontal="center" vertical="center"/>
    </xf>
    <xf numFmtId="10" fontId="45" fillId="0" borderId="8" xfId="0" applyNumberFormat="1" applyFont="1" applyBorder="1" applyAlignment="1">
      <alignment horizontal="center" vertical="center"/>
    </xf>
    <xf numFmtId="10" fontId="45" fillId="0" borderId="23" xfId="0" applyNumberFormat="1" applyFont="1" applyBorder="1" applyAlignment="1">
      <alignment horizontal="center" vertical="center"/>
    </xf>
    <xf numFmtId="10" fontId="45" fillId="0" borderId="26" xfId="0" applyNumberFormat="1" applyFont="1" applyBorder="1" applyAlignment="1">
      <alignment horizontal="center" vertical="center"/>
    </xf>
    <xf numFmtId="0" fontId="39" fillId="3" borderId="35" xfId="0" applyFont="1" applyFill="1" applyBorder="1" applyAlignment="1">
      <alignment horizontal="center" vertical="center" wrapText="1"/>
    </xf>
    <xf numFmtId="0" fontId="39" fillId="3" borderId="21" xfId="0" applyFont="1" applyFill="1" applyBorder="1" applyAlignment="1">
      <alignment horizontal="center" vertical="center"/>
    </xf>
    <xf numFmtId="0" fontId="39" fillId="3" borderId="24" xfId="0" applyFont="1" applyFill="1" applyBorder="1" applyAlignment="1">
      <alignment horizontal="center" vertical="center"/>
    </xf>
    <xf numFmtId="0" fontId="39" fillId="3" borderId="7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39" fillId="3" borderId="8" xfId="0" applyFont="1" applyFill="1" applyBorder="1" applyAlignment="1">
      <alignment horizontal="center" vertical="center"/>
    </xf>
    <xf numFmtId="0" fontId="39" fillId="3" borderId="34" xfId="0" applyFont="1" applyFill="1" applyBorder="1" applyAlignment="1">
      <alignment horizontal="center" vertical="center"/>
    </xf>
    <xf numFmtId="0" fontId="39" fillId="3" borderId="22" xfId="0" applyFont="1" applyFill="1" applyBorder="1" applyAlignment="1">
      <alignment horizontal="center" vertical="center"/>
    </xf>
    <xf numFmtId="0" fontId="39" fillId="3" borderId="25" xfId="0" applyFont="1" applyFill="1" applyBorder="1" applyAlignment="1">
      <alignment horizontal="center" vertical="center"/>
    </xf>
    <xf numFmtId="0" fontId="40" fillId="3" borderId="21" xfId="4" applyFont="1" applyFill="1" applyBorder="1" applyAlignment="1">
      <alignment horizontal="center" vertical="center" wrapText="1"/>
    </xf>
    <xf numFmtId="0" fontId="40" fillId="3" borderId="0" xfId="4" applyFont="1" applyFill="1" applyBorder="1" applyAlignment="1">
      <alignment horizontal="center" vertical="center" wrapText="1"/>
    </xf>
    <xf numFmtId="0" fontId="45" fillId="0" borderId="35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34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center" wrapText="1"/>
    </xf>
    <xf numFmtId="0" fontId="45" fillId="0" borderId="64" xfId="0" applyFont="1" applyBorder="1" applyAlignment="1">
      <alignment horizontal="center" vertical="center" wrapText="1"/>
    </xf>
    <xf numFmtId="0" fontId="45" fillId="0" borderId="61" xfId="0" applyFont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wrapText="1"/>
    </xf>
    <xf numFmtId="10" fontId="42" fillId="0" borderId="14" xfId="8" applyNumberFormat="1" applyFont="1" applyBorder="1" applyAlignment="1">
      <alignment horizontal="center" vertical="center"/>
    </xf>
    <xf numFmtId="10" fontId="42" fillId="0" borderId="17" xfId="8" applyNumberFormat="1" applyFont="1" applyBorder="1" applyAlignment="1">
      <alignment horizontal="center" vertical="center"/>
    </xf>
    <xf numFmtId="10" fontId="42" fillId="0" borderId="60" xfId="8" applyNumberFormat="1" applyFont="1" applyBorder="1" applyAlignment="1">
      <alignment horizontal="center" vertical="center"/>
    </xf>
    <xf numFmtId="10" fontId="42" fillId="0" borderId="15" xfId="8" applyNumberFormat="1" applyFont="1" applyBorder="1" applyAlignment="1">
      <alignment horizontal="center" vertical="center"/>
    </xf>
    <xf numFmtId="10" fontId="45" fillId="0" borderId="42" xfId="0" applyNumberFormat="1" applyFont="1" applyBorder="1" applyAlignment="1">
      <alignment horizontal="center" vertical="center"/>
    </xf>
    <xf numFmtId="10" fontId="45" fillId="0" borderId="65" xfId="0" applyNumberFormat="1" applyFont="1" applyBorder="1" applyAlignment="1">
      <alignment horizontal="center" vertical="center"/>
    </xf>
    <xf numFmtId="10" fontId="45" fillId="0" borderId="62" xfId="0" applyNumberFormat="1" applyFont="1" applyBorder="1" applyAlignment="1">
      <alignment horizontal="center" vertical="center"/>
    </xf>
    <xf numFmtId="10" fontId="45" fillId="0" borderId="43" xfId="0" applyNumberFormat="1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 wrapText="1"/>
    </xf>
    <xf numFmtId="10" fontId="42" fillId="0" borderId="10" xfId="8" applyNumberFormat="1" applyFont="1" applyBorder="1" applyAlignment="1">
      <alignment horizontal="center" vertical="center"/>
    </xf>
    <xf numFmtId="10" fontId="45" fillId="0" borderId="11" xfId="0" applyNumberFormat="1" applyFont="1" applyBorder="1" applyAlignment="1">
      <alignment horizontal="center" vertical="center"/>
    </xf>
    <xf numFmtId="0" fontId="45" fillId="0" borderId="60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5" fillId="0" borderId="74" xfId="0" applyFont="1" applyBorder="1" applyAlignment="1">
      <alignment horizontal="center" vertical="center" wrapText="1"/>
    </xf>
    <xf numFmtId="0" fontId="45" fillId="0" borderId="44" xfId="0" applyFont="1" applyBorder="1" applyAlignment="1">
      <alignment horizontal="center" vertical="center" wrapText="1"/>
    </xf>
    <xf numFmtId="10" fontId="42" fillId="0" borderId="46" xfId="8" applyNumberFormat="1" applyFont="1" applyBorder="1" applyAlignment="1">
      <alignment horizontal="center" vertical="center"/>
    </xf>
    <xf numFmtId="10" fontId="44" fillId="0" borderId="23" xfId="0" applyNumberFormat="1" applyFont="1" applyBorder="1" applyAlignment="1"/>
    <xf numFmtId="0" fontId="44" fillId="0" borderId="34" xfId="0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44" fillId="0" borderId="70" xfId="0" applyFont="1" applyBorder="1" applyAlignment="1">
      <alignment horizontal="center" vertical="center"/>
    </xf>
    <xf numFmtId="0" fontId="44" fillId="0" borderId="64" xfId="0" applyFont="1" applyBorder="1" applyAlignment="1">
      <alignment horizontal="center" vertical="center"/>
    </xf>
    <xf numFmtId="0" fontId="44" fillId="0" borderId="47" xfId="0" applyFont="1" applyBorder="1" applyAlignment="1">
      <alignment vertical="center"/>
    </xf>
    <xf numFmtId="0" fontId="44" fillId="0" borderId="20" xfId="0" applyFont="1" applyBorder="1" applyAlignment="1">
      <alignment vertical="center"/>
    </xf>
    <xf numFmtId="4" fontId="44" fillId="0" borderId="48" xfId="0" applyNumberFormat="1" applyFont="1" applyBorder="1" applyAlignment="1">
      <alignment horizontal="center" vertical="center"/>
    </xf>
    <xf numFmtId="4" fontId="44" fillId="0" borderId="13" xfId="0" applyNumberFormat="1" applyFont="1" applyBorder="1" applyAlignment="1">
      <alignment horizontal="center" vertical="center"/>
    </xf>
    <xf numFmtId="14" fontId="44" fillId="0" borderId="45" xfId="0" applyNumberFormat="1" applyFont="1" applyFill="1" applyBorder="1" applyAlignment="1">
      <alignment horizontal="center" vertical="center" wrapText="1"/>
    </xf>
    <xf numFmtId="14" fontId="44" fillId="0" borderId="46" xfId="0" applyNumberFormat="1" applyFont="1" applyFill="1" applyBorder="1" applyAlignment="1">
      <alignment horizontal="center" vertical="center" wrapText="1"/>
    </xf>
    <xf numFmtId="0" fontId="44" fillId="0" borderId="45" xfId="0" applyFont="1" applyFill="1" applyBorder="1" applyAlignment="1">
      <alignment horizontal="center" vertical="center" wrapText="1"/>
    </xf>
    <xf numFmtId="0" fontId="44" fillId="0" borderId="46" xfId="0" applyFont="1" applyFill="1" applyBorder="1" applyAlignment="1">
      <alignment horizontal="center" vertical="center" wrapText="1"/>
    </xf>
    <xf numFmtId="10" fontId="42" fillId="0" borderId="39" xfId="8" applyNumberFormat="1" applyFont="1" applyBorder="1" applyAlignment="1">
      <alignment horizontal="center" vertical="center" wrapText="1"/>
    </xf>
    <xf numFmtId="10" fontId="42" fillId="0" borderId="23" xfId="8" applyNumberFormat="1" applyFont="1" applyBorder="1" applyAlignment="1">
      <alignment horizontal="center" vertical="center" wrapText="1"/>
    </xf>
    <xf numFmtId="10" fontId="44" fillId="0" borderId="39" xfId="0" applyNumberFormat="1" applyFont="1" applyBorder="1" applyAlignment="1">
      <alignment horizontal="center" vertical="center" wrapText="1"/>
    </xf>
    <xf numFmtId="10" fontId="44" fillId="0" borderId="23" xfId="0" applyNumberFormat="1" applyFont="1" applyBorder="1" applyAlignment="1">
      <alignment horizontal="center" vertical="center" wrapText="1"/>
    </xf>
  </cellXfs>
  <cellStyles count="11">
    <cellStyle name="Excel Built-in Explanatory Text" xfId="1"/>
    <cellStyle name="Hiperlink" xfId="2" builtinId="8"/>
    <cellStyle name="Moeda" xfId="3" builtinId="4"/>
    <cellStyle name="Normal" xfId="0" builtinId="0"/>
    <cellStyle name="Normal 2" xfId="4"/>
    <cellStyle name="Normal 2 10" xfId="5"/>
    <cellStyle name="Normal 4 2" xfId="6"/>
    <cellStyle name="Normal 7" xfId="7"/>
    <cellStyle name="Porcentagem" xfId="8" builtinId="5"/>
    <cellStyle name="Separador de milhares 2" xfId="9"/>
    <cellStyle name="Vírgula" xfId="10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BCC"/>
      <rgbColor rgb="00CCFFFF"/>
      <rgbColor rgb="00660066"/>
      <rgbColor rgb="00FF8080"/>
      <rgbColor rgb="000070C0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B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</xdr:colOff>
      <xdr:row>134</xdr:row>
      <xdr:rowOff>0</xdr:rowOff>
    </xdr:to>
    <xdr:sp macro="" textlink="">
      <xdr:nvSpPr>
        <xdr:cNvPr id="1336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134</xdr:row>
      <xdr:rowOff>0</xdr:rowOff>
    </xdr:to>
    <xdr:sp macro="" textlink="">
      <xdr:nvSpPr>
        <xdr:cNvPr id="1337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134</xdr:row>
      <xdr:rowOff>0</xdr:rowOff>
    </xdr:to>
    <xdr:sp macro="" textlink="">
      <xdr:nvSpPr>
        <xdr:cNvPr id="1338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134</xdr:row>
      <xdr:rowOff>0</xdr:rowOff>
    </xdr:to>
    <xdr:sp macro="" textlink="">
      <xdr:nvSpPr>
        <xdr:cNvPr id="1339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134</xdr:row>
      <xdr:rowOff>0</xdr:rowOff>
    </xdr:to>
    <xdr:sp macro="" textlink="">
      <xdr:nvSpPr>
        <xdr:cNvPr id="1340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134</xdr:row>
      <xdr:rowOff>0</xdr:rowOff>
    </xdr:to>
    <xdr:sp macro="" textlink="">
      <xdr:nvSpPr>
        <xdr:cNvPr id="1341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134</xdr:row>
      <xdr:rowOff>0</xdr:rowOff>
    </xdr:to>
    <xdr:sp macro="" textlink="">
      <xdr:nvSpPr>
        <xdr:cNvPr id="1342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134</xdr:row>
      <xdr:rowOff>0</xdr:rowOff>
    </xdr:to>
    <xdr:sp macro="" textlink="">
      <xdr:nvSpPr>
        <xdr:cNvPr id="1343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134</xdr:row>
      <xdr:rowOff>0</xdr:rowOff>
    </xdr:to>
    <xdr:sp macro="" textlink="">
      <xdr:nvSpPr>
        <xdr:cNvPr id="1344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134</xdr:row>
      <xdr:rowOff>0</xdr:rowOff>
    </xdr:to>
    <xdr:sp macro="" textlink="">
      <xdr:nvSpPr>
        <xdr:cNvPr id="1345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2762250</xdr:colOff>
      <xdr:row>3</xdr:row>
      <xdr:rowOff>104774</xdr:rowOff>
    </xdr:from>
    <xdr:to>
      <xdr:col>2</xdr:col>
      <xdr:colOff>3091815</xdr:colOff>
      <xdr:row>4</xdr:row>
      <xdr:rowOff>314324</xdr:rowOff>
    </xdr:to>
    <xdr:pic>
      <xdr:nvPicPr>
        <xdr:cNvPr id="12" name="Imagem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704849"/>
          <a:ext cx="329565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57150</xdr:rowOff>
    </xdr:from>
    <xdr:to>
      <xdr:col>2</xdr:col>
      <xdr:colOff>796290</xdr:colOff>
      <xdr:row>2</xdr:row>
      <xdr:rowOff>85725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7150"/>
          <a:ext cx="320040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tabSelected="1" zoomScaleNormal="100" workbookViewId="0">
      <selection sqref="A1:H5"/>
    </sheetView>
  </sheetViews>
  <sheetFormatPr defaultColWidth="8" defaultRowHeight="15" x14ac:dyDescent="0.2"/>
  <cols>
    <col min="1" max="1" width="18.42578125" style="5" customWidth="1"/>
    <col min="2" max="2" width="22.7109375" style="5" customWidth="1"/>
    <col min="3" max="3" width="59.5703125" style="5" customWidth="1"/>
    <col min="4" max="4" width="45.42578125" style="5" customWidth="1"/>
    <col min="5" max="5" width="26.85546875" style="7" customWidth="1"/>
    <col min="6" max="6" width="22.85546875" style="8" customWidth="1"/>
    <col min="7" max="7" width="17" style="9" customWidth="1"/>
    <col min="8" max="8" width="19.28515625" style="6" customWidth="1"/>
    <col min="9" max="9" width="11.42578125" style="5" customWidth="1"/>
    <col min="10" max="10" width="8" style="5"/>
    <col min="11" max="18" width="8" style="5" customWidth="1"/>
    <col min="19" max="16384" width="8" style="5"/>
  </cols>
  <sheetData>
    <row r="1" spans="1:8" ht="15.75" customHeight="1" x14ac:dyDescent="0.2">
      <c r="A1" s="298" t="s">
        <v>39</v>
      </c>
      <c r="B1" s="299"/>
      <c r="C1" s="299"/>
      <c r="D1" s="299"/>
      <c r="E1" s="299"/>
      <c r="F1" s="299"/>
      <c r="G1" s="299"/>
      <c r="H1" s="299"/>
    </row>
    <row r="2" spans="1:8" ht="15.75" customHeight="1" x14ac:dyDescent="0.2">
      <c r="A2" s="299"/>
      <c r="B2" s="299"/>
      <c r="C2" s="299"/>
      <c r="D2" s="299"/>
      <c r="E2" s="299"/>
      <c r="F2" s="299"/>
      <c r="G2" s="299"/>
      <c r="H2" s="299"/>
    </row>
    <row r="3" spans="1:8" ht="15.75" customHeight="1" x14ac:dyDescent="0.2">
      <c r="A3" s="299"/>
      <c r="B3" s="299"/>
      <c r="C3" s="299"/>
      <c r="D3" s="299"/>
      <c r="E3" s="299"/>
      <c r="F3" s="299"/>
      <c r="G3" s="299"/>
      <c r="H3" s="299"/>
    </row>
    <row r="4" spans="1:8" ht="15.75" customHeight="1" x14ac:dyDescent="0.2">
      <c r="A4" s="299"/>
      <c r="B4" s="299"/>
      <c r="C4" s="299"/>
      <c r="D4" s="299"/>
      <c r="E4" s="299"/>
      <c r="F4" s="299"/>
      <c r="G4" s="299"/>
      <c r="H4" s="299"/>
    </row>
    <row r="5" spans="1:8" ht="97.5" customHeight="1" x14ac:dyDescent="0.2">
      <c r="A5" s="299"/>
      <c r="B5" s="299"/>
      <c r="C5" s="299"/>
      <c r="D5" s="299"/>
      <c r="E5" s="299"/>
      <c r="F5" s="299"/>
      <c r="G5" s="299"/>
      <c r="H5" s="299"/>
    </row>
    <row r="6" spans="1:8" ht="43.5" customHeight="1" thickBot="1" x14ac:dyDescent="0.25">
      <c r="A6" s="19"/>
      <c r="B6" s="19"/>
      <c r="C6" s="19"/>
      <c r="D6" s="19"/>
      <c r="E6" s="19"/>
      <c r="F6" s="19"/>
      <c r="G6" s="19"/>
      <c r="H6" s="19"/>
    </row>
    <row r="7" spans="1:8" ht="19.5" customHeight="1" thickBot="1" x14ac:dyDescent="0.3">
      <c r="A7" s="300" t="s">
        <v>20</v>
      </c>
      <c r="B7" s="301"/>
      <c r="C7" s="301"/>
      <c r="D7" s="301"/>
      <c r="E7" s="301"/>
      <c r="F7" s="301"/>
      <c r="G7" s="301"/>
      <c r="H7" s="302"/>
    </row>
    <row r="8" spans="1:8" ht="20.25" customHeight="1" x14ac:dyDescent="0.25">
      <c r="A8" s="303" t="s">
        <v>34</v>
      </c>
      <c r="B8" s="304"/>
      <c r="C8" s="304"/>
      <c r="D8" s="305"/>
      <c r="E8" s="305"/>
      <c r="F8" s="305"/>
      <c r="G8" s="305"/>
      <c r="H8" s="306"/>
    </row>
    <row r="9" spans="1:8" ht="18" x14ac:dyDescent="0.25">
      <c r="A9" s="285" t="s">
        <v>35</v>
      </c>
      <c r="B9" s="286"/>
      <c r="C9" s="286"/>
      <c r="D9" s="307"/>
      <c r="E9" s="307"/>
      <c r="F9" s="307"/>
      <c r="G9" s="307"/>
      <c r="H9" s="308"/>
    </row>
    <row r="10" spans="1:8" ht="18" x14ac:dyDescent="0.25">
      <c r="A10" s="285" t="s">
        <v>36</v>
      </c>
      <c r="B10" s="286"/>
      <c r="C10" s="286"/>
      <c r="D10" s="287"/>
      <c r="E10" s="287"/>
      <c r="F10" s="287"/>
      <c r="G10" s="287"/>
      <c r="H10" s="288"/>
    </row>
    <row r="11" spans="1:8" ht="18" x14ac:dyDescent="0.25">
      <c r="A11" s="285" t="s">
        <v>37</v>
      </c>
      <c r="B11" s="286"/>
      <c r="C11" s="286"/>
      <c r="D11" s="287"/>
      <c r="E11" s="287"/>
      <c r="F11" s="287"/>
      <c r="G11" s="287"/>
      <c r="H11" s="288"/>
    </row>
    <row r="12" spans="1:8" ht="18" x14ac:dyDescent="0.25">
      <c r="A12" s="285" t="s">
        <v>38</v>
      </c>
      <c r="B12" s="286"/>
      <c r="C12" s="286"/>
      <c r="D12" s="289"/>
      <c r="E12" s="289"/>
      <c r="F12" s="289"/>
      <c r="G12" s="289"/>
      <c r="H12" s="290"/>
    </row>
    <row r="13" spans="1:8" ht="18.75" thickBot="1" x14ac:dyDescent="0.3">
      <c r="A13" s="22" t="s">
        <v>167</v>
      </c>
      <c r="B13" s="23"/>
      <c r="C13" s="23"/>
      <c r="D13" s="24"/>
      <c r="E13" s="24"/>
      <c r="F13" s="24"/>
      <c r="G13" s="24"/>
      <c r="H13" s="25"/>
    </row>
    <row r="14" spans="1:8" ht="18.75" customHeight="1" thickBot="1" x14ac:dyDescent="0.3">
      <c r="A14" s="295" t="s">
        <v>31</v>
      </c>
      <c r="B14" s="296"/>
      <c r="C14" s="296"/>
      <c r="D14" s="297"/>
      <c r="E14" s="24"/>
      <c r="F14" s="24"/>
      <c r="G14" s="24"/>
      <c r="H14" s="25"/>
    </row>
    <row r="15" spans="1:8" ht="20.25" customHeight="1" x14ac:dyDescent="0.25">
      <c r="A15" s="291" t="s">
        <v>16</v>
      </c>
      <c r="B15" s="292"/>
      <c r="C15" s="292"/>
      <c r="D15" s="26">
        <v>77502.42</v>
      </c>
      <c r="E15" s="24"/>
      <c r="F15" s="24"/>
      <c r="G15" s="24"/>
      <c r="H15" s="25"/>
    </row>
    <row r="16" spans="1:8" ht="18" x14ac:dyDescent="0.25">
      <c r="A16" s="283" t="s">
        <v>0</v>
      </c>
      <c r="B16" s="284"/>
      <c r="C16" s="284"/>
      <c r="D16" s="27">
        <v>155527.5</v>
      </c>
      <c r="E16" s="28"/>
      <c r="F16" s="29"/>
      <c r="G16" s="29"/>
      <c r="H16" s="30"/>
    </row>
    <row r="17" spans="1:8" ht="18" x14ac:dyDescent="0.25">
      <c r="A17" s="283" t="s">
        <v>17</v>
      </c>
      <c r="B17" s="284"/>
      <c r="C17" s="284"/>
      <c r="D17" s="31">
        <v>35798</v>
      </c>
      <c r="E17" s="32"/>
      <c r="F17" s="29"/>
      <c r="G17" s="29"/>
      <c r="H17" s="30"/>
    </row>
    <row r="18" spans="1:8" ht="18" x14ac:dyDescent="0.25">
      <c r="A18" s="283" t="s">
        <v>1</v>
      </c>
      <c r="B18" s="284"/>
      <c r="C18" s="284"/>
      <c r="D18" s="33" t="s">
        <v>72</v>
      </c>
      <c r="E18" s="34"/>
      <c r="F18" s="29"/>
      <c r="G18" s="29"/>
      <c r="H18" s="30"/>
    </row>
    <row r="19" spans="1:8" ht="18" x14ac:dyDescent="0.25">
      <c r="A19" s="283" t="s">
        <v>18</v>
      </c>
      <c r="B19" s="284"/>
      <c r="C19" s="284"/>
      <c r="D19" s="27">
        <v>29.04</v>
      </c>
      <c r="E19" s="34"/>
      <c r="F19" s="29"/>
      <c r="G19" s="29"/>
      <c r="H19" s="30"/>
    </row>
    <row r="20" spans="1:8" ht="18" x14ac:dyDescent="0.25">
      <c r="A20" s="283" t="s">
        <v>2</v>
      </c>
      <c r="B20" s="284"/>
      <c r="C20" s="284"/>
      <c r="D20" s="35">
        <v>0</v>
      </c>
      <c r="E20" s="36"/>
      <c r="F20" s="29"/>
      <c r="G20" s="29"/>
      <c r="H20" s="30"/>
    </row>
    <row r="21" spans="1:8" ht="18" x14ac:dyDescent="0.25">
      <c r="A21" s="293" t="s">
        <v>15</v>
      </c>
      <c r="B21" s="294"/>
      <c r="C21" s="294"/>
      <c r="D21" s="37">
        <v>268856.96000000002</v>
      </c>
      <c r="E21" s="36"/>
      <c r="F21" s="29"/>
      <c r="G21" s="29"/>
      <c r="H21" s="30"/>
    </row>
    <row r="22" spans="1:8" ht="16.5" customHeight="1" x14ac:dyDescent="0.25">
      <c r="A22" s="293" t="s">
        <v>32</v>
      </c>
      <c r="B22" s="294"/>
      <c r="C22" s="294"/>
      <c r="D22" s="38">
        <v>225808.38</v>
      </c>
      <c r="E22" s="39" t="s">
        <v>19</v>
      </c>
      <c r="F22" s="40" t="s">
        <v>3</v>
      </c>
      <c r="G22" s="41"/>
      <c r="H22" s="42" t="s">
        <v>4</v>
      </c>
    </row>
    <row r="23" spans="1:8" ht="19.5" customHeight="1" thickBot="1" x14ac:dyDescent="0.3">
      <c r="A23" s="281" t="s">
        <v>33</v>
      </c>
      <c r="B23" s="282"/>
      <c r="C23" s="282"/>
      <c r="D23" s="43">
        <v>43048.58</v>
      </c>
      <c r="E23" s="44">
        <v>43048.58</v>
      </c>
      <c r="F23" s="41">
        <v>0</v>
      </c>
      <c r="G23" s="41"/>
      <c r="H23" s="45">
        <f>D23-E23-F23</f>
        <v>0</v>
      </c>
    </row>
    <row r="24" spans="1:8" ht="18.75" thickBot="1" x14ac:dyDescent="0.3">
      <c r="A24" s="46"/>
      <c r="B24" s="46"/>
      <c r="C24" s="46"/>
      <c r="D24" s="46"/>
      <c r="E24" s="36"/>
      <c r="F24" s="46"/>
      <c r="G24" s="46"/>
      <c r="H24" s="46"/>
    </row>
    <row r="25" spans="1:8" ht="18.75" thickBot="1" x14ac:dyDescent="0.25">
      <c r="A25" s="270" t="s">
        <v>6</v>
      </c>
      <c r="B25" s="271"/>
      <c r="C25" s="271"/>
      <c r="D25" s="272" t="s">
        <v>7</v>
      </c>
      <c r="E25" s="272"/>
      <c r="F25" s="272"/>
      <c r="G25" s="272"/>
      <c r="H25" s="273"/>
    </row>
    <row r="26" spans="1:8" ht="15" customHeight="1" x14ac:dyDescent="0.2">
      <c r="A26" s="274" t="s">
        <v>8</v>
      </c>
      <c r="B26" s="275"/>
      <c r="C26" s="275" t="s">
        <v>9</v>
      </c>
      <c r="D26" s="276" t="s">
        <v>10</v>
      </c>
      <c r="E26" s="277" t="s">
        <v>11</v>
      </c>
      <c r="F26" s="276" t="s">
        <v>29</v>
      </c>
      <c r="G26" s="279" t="s">
        <v>12</v>
      </c>
      <c r="H26" s="268" t="s">
        <v>13</v>
      </c>
    </row>
    <row r="27" spans="1:8" ht="18" x14ac:dyDescent="0.25">
      <c r="A27" s="47" t="s">
        <v>21</v>
      </c>
      <c r="B27" s="48" t="s">
        <v>145</v>
      </c>
      <c r="C27" s="275"/>
      <c r="D27" s="275"/>
      <c r="E27" s="278"/>
      <c r="F27" s="275"/>
      <c r="G27" s="280"/>
      <c r="H27" s="269"/>
    </row>
    <row r="28" spans="1:8" ht="18" x14ac:dyDescent="0.25">
      <c r="A28" s="49">
        <v>44075</v>
      </c>
      <c r="B28" s="48">
        <v>4971</v>
      </c>
      <c r="C28" s="50" t="s">
        <v>168</v>
      </c>
      <c r="D28" s="50" t="s">
        <v>123</v>
      </c>
      <c r="E28" s="51">
        <v>1996.14</v>
      </c>
      <c r="F28" s="52">
        <v>90101</v>
      </c>
      <c r="G28" s="16">
        <v>44075</v>
      </c>
      <c r="H28" s="17" t="s">
        <v>41</v>
      </c>
    </row>
    <row r="29" spans="1:8" ht="18" x14ac:dyDescent="0.25">
      <c r="A29" s="49">
        <v>44063</v>
      </c>
      <c r="B29" s="52">
        <v>270425</v>
      </c>
      <c r="C29" s="50" t="s">
        <v>140</v>
      </c>
      <c r="D29" s="50" t="s">
        <v>169</v>
      </c>
      <c r="E29" s="51">
        <v>446.7</v>
      </c>
      <c r="F29" s="52">
        <v>90102</v>
      </c>
      <c r="G29" s="16">
        <v>44075</v>
      </c>
      <c r="H29" s="17" t="s">
        <v>41</v>
      </c>
    </row>
    <row r="30" spans="1:8" ht="18" x14ac:dyDescent="0.25">
      <c r="A30" s="49">
        <v>44064</v>
      </c>
      <c r="B30" s="52">
        <v>901</v>
      </c>
      <c r="C30" s="50" t="s">
        <v>170</v>
      </c>
      <c r="D30" s="50" t="s">
        <v>171</v>
      </c>
      <c r="E30" s="51">
        <v>2380</v>
      </c>
      <c r="F30" s="52">
        <v>90103</v>
      </c>
      <c r="G30" s="16">
        <v>44075</v>
      </c>
      <c r="H30" s="17" t="s">
        <v>41</v>
      </c>
    </row>
    <row r="31" spans="1:8" ht="18" x14ac:dyDescent="0.25">
      <c r="A31" s="49">
        <v>44064</v>
      </c>
      <c r="B31" s="48">
        <v>61754</v>
      </c>
      <c r="C31" s="50" t="s">
        <v>133</v>
      </c>
      <c r="D31" s="50" t="s">
        <v>134</v>
      </c>
      <c r="E31" s="51">
        <v>507.27</v>
      </c>
      <c r="F31" s="52">
        <v>90104</v>
      </c>
      <c r="G31" s="16">
        <v>44075</v>
      </c>
      <c r="H31" s="17" t="s">
        <v>41</v>
      </c>
    </row>
    <row r="32" spans="1:8" ht="18" x14ac:dyDescent="0.25">
      <c r="A32" s="49">
        <v>44064</v>
      </c>
      <c r="B32" s="52">
        <v>270836</v>
      </c>
      <c r="C32" s="50" t="s">
        <v>140</v>
      </c>
      <c r="D32" s="50" t="s">
        <v>172</v>
      </c>
      <c r="E32" s="51">
        <v>1812.75</v>
      </c>
      <c r="F32" s="52">
        <v>90105</v>
      </c>
      <c r="G32" s="16">
        <v>44075</v>
      </c>
      <c r="H32" s="17" t="s">
        <v>41</v>
      </c>
    </row>
    <row r="33" spans="1:8" ht="18" x14ac:dyDescent="0.2">
      <c r="A33" s="53">
        <v>44044</v>
      </c>
      <c r="B33" s="54">
        <v>0</v>
      </c>
      <c r="C33" s="55" t="s">
        <v>95</v>
      </c>
      <c r="D33" s="55" t="s">
        <v>68</v>
      </c>
      <c r="E33" s="56">
        <v>1311.8</v>
      </c>
      <c r="F33" s="13">
        <v>551819000028284</v>
      </c>
      <c r="G33" s="10">
        <v>44078</v>
      </c>
      <c r="H33" s="11" t="s">
        <v>45</v>
      </c>
    </row>
    <row r="34" spans="1:8" ht="18" x14ac:dyDescent="0.2">
      <c r="A34" s="59">
        <v>44044</v>
      </c>
      <c r="B34" s="54">
        <v>0</v>
      </c>
      <c r="C34" s="55" t="s">
        <v>46</v>
      </c>
      <c r="D34" s="55" t="s">
        <v>68</v>
      </c>
      <c r="E34" s="60">
        <v>981.8</v>
      </c>
      <c r="F34" s="13">
        <v>551819000049120</v>
      </c>
      <c r="G34" s="10">
        <v>44078</v>
      </c>
      <c r="H34" s="11" t="s">
        <v>45</v>
      </c>
    </row>
    <row r="35" spans="1:8" ht="18" x14ac:dyDescent="0.2">
      <c r="A35" s="53">
        <v>44044</v>
      </c>
      <c r="B35" s="54">
        <v>0</v>
      </c>
      <c r="C35" s="55" t="s">
        <v>47</v>
      </c>
      <c r="D35" s="55" t="s">
        <v>68</v>
      </c>
      <c r="E35" s="60">
        <v>1393.8</v>
      </c>
      <c r="F35" s="13">
        <v>551819000050233</v>
      </c>
      <c r="G35" s="10">
        <v>44078</v>
      </c>
      <c r="H35" s="11" t="s">
        <v>45</v>
      </c>
    </row>
    <row r="36" spans="1:8" ht="18" x14ac:dyDescent="0.2">
      <c r="A36" s="53">
        <v>44075</v>
      </c>
      <c r="B36" s="54">
        <v>0</v>
      </c>
      <c r="C36" s="55" t="s">
        <v>173</v>
      </c>
      <c r="D36" s="55" t="s">
        <v>137</v>
      </c>
      <c r="E36" s="60">
        <v>184.8</v>
      </c>
      <c r="F36" s="13">
        <v>551819000056189</v>
      </c>
      <c r="G36" s="10">
        <v>44078</v>
      </c>
      <c r="H36" s="11" t="s">
        <v>45</v>
      </c>
    </row>
    <row r="37" spans="1:8" ht="18" x14ac:dyDescent="0.2">
      <c r="A37" s="53">
        <v>44044</v>
      </c>
      <c r="B37" s="54">
        <v>0</v>
      </c>
      <c r="C37" s="55" t="s">
        <v>92</v>
      </c>
      <c r="D37" s="55" t="s">
        <v>68</v>
      </c>
      <c r="E37" s="60">
        <v>1262.8</v>
      </c>
      <c r="F37" s="13">
        <v>551819000057117</v>
      </c>
      <c r="G37" s="10">
        <v>44078</v>
      </c>
      <c r="H37" s="11" t="s">
        <v>45</v>
      </c>
    </row>
    <row r="38" spans="1:8" ht="18" x14ac:dyDescent="0.2">
      <c r="A38" s="53">
        <v>44044</v>
      </c>
      <c r="B38" s="54">
        <v>0</v>
      </c>
      <c r="C38" s="55" t="s">
        <v>96</v>
      </c>
      <c r="D38" s="55" t="s">
        <v>68</v>
      </c>
      <c r="E38" s="60">
        <v>1496.8</v>
      </c>
      <c r="F38" s="13">
        <v>551819000058671</v>
      </c>
      <c r="G38" s="10">
        <v>44078</v>
      </c>
      <c r="H38" s="11" t="s">
        <v>45</v>
      </c>
    </row>
    <row r="39" spans="1:8" ht="18" x14ac:dyDescent="0.2">
      <c r="A39" s="53">
        <v>44044</v>
      </c>
      <c r="B39" s="54">
        <v>0</v>
      </c>
      <c r="C39" s="55" t="s">
        <v>146</v>
      </c>
      <c r="D39" s="61" t="s">
        <v>154</v>
      </c>
      <c r="E39" s="56">
        <v>341.7</v>
      </c>
      <c r="F39" s="13">
        <v>551819510051049</v>
      </c>
      <c r="G39" s="10">
        <v>44078</v>
      </c>
      <c r="H39" s="11" t="s">
        <v>45</v>
      </c>
    </row>
    <row r="40" spans="1:8" ht="18" x14ac:dyDescent="0.2">
      <c r="A40" s="53">
        <v>44044</v>
      </c>
      <c r="B40" s="54">
        <v>0</v>
      </c>
      <c r="C40" s="55" t="s">
        <v>48</v>
      </c>
      <c r="D40" s="55" t="s">
        <v>68</v>
      </c>
      <c r="E40" s="60">
        <v>3001.7</v>
      </c>
      <c r="F40" s="13">
        <v>552062000034391</v>
      </c>
      <c r="G40" s="10">
        <v>44078</v>
      </c>
      <c r="H40" s="11" t="s">
        <v>45</v>
      </c>
    </row>
    <row r="41" spans="1:8" ht="18" x14ac:dyDescent="0.2">
      <c r="A41" s="53">
        <v>44044</v>
      </c>
      <c r="B41" s="54">
        <v>0</v>
      </c>
      <c r="C41" s="55" t="s">
        <v>147</v>
      </c>
      <c r="D41" s="55" t="s">
        <v>68</v>
      </c>
      <c r="E41" s="60">
        <v>1444</v>
      </c>
      <c r="F41" s="13">
        <v>552466000038033</v>
      </c>
      <c r="G41" s="10">
        <v>44078</v>
      </c>
      <c r="H41" s="11" t="s">
        <v>45</v>
      </c>
    </row>
    <row r="42" spans="1:8" ht="18" x14ac:dyDescent="0.2">
      <c r="A42" s="53">
        <v>44044</v>
      </c>
      <c r="B42" s="54">
        <v>0</v>
      </c>
      <c r="C42" s="55" t="s">
        <v>118</v>
      </c>
      <c r="D42" s="55" t="s">
        <v>68</v>
      </c>
      <c r="E42" s="60">
        <v>1311.8</v>
      </c>
      <c r="F42" s="13">
        <v>553011000054974</v>
      </c>
      <c r="G42" s="10">
        <v>44078</v>
      </c>
      <c r="H42" s="11" t="s">
        <v>45</v>
      </c>
    </row>
    <row r="43" spans="1:8" ht="18" x14ac:dyDescent="0.2">
      <c r="A43" s="53">
        <v>44044</v>
      </c>
      <c r="B43" s="54">
        <v>0</v>
      </c>
      <c r="C43" s="55" t="s">
        <v>101</v>
      </c>
      <c r="D43" s="55" t="s">
        <v>68</v>
      </c>
      <c r="E43" s="60">
        <v>1381.8</v>
      </c>
      <c r="F43" s="13">
        <v>553107000034283</v>
      </c>
      <c r="G43" s="10">
        <v>44078</v>
      </c>
      <c r="H43" s="11" t="s">
        <v>45</v>
      </c>
    </row>
    <row r="44" spans="1:8" ht="18" x14ac:dyDescent="0.2">
      <c r="A44" s="53">
        <v>44044</v>
      </c>
      <c r="B44" s="54">
        <v>0</v>
      </c>
      <c r="C44" s="55" t="s">
        <v>49</v>
      </c>
      <c r="D44" s="55" t="s">
        <v>68</v>
      </c>
      <c r="E44" s="60">
        <v>1204.4000000000001</v>
      </c>
      <c r="F44" s="13">
        <v>553386000018197</v>
      </c>
      <c r="G44" s="10">
        <v>44078</v>
      </c>
      <c r="H44" s="11" t="s">
        <v>45</v>
      </c>
    </row>
    <row r="45" spans="1:8" ht="18" x14ac:dyDescent="0.2">
      <c r="A45" s="59">
        <v>44044</v>
      </c>
      <c r="B45" s="54">
        <v>0</v>
      </c>
      <c r="C45" s="55" t="s">
        <v>71</v>
      </c>
      <c r="D45" s="55" t="s">
        <v>68</v>
      </c>
      <c r="E45" s="60">
        <v>3219</v>
      </c>
      <c r="F45" s="13">
        <v>553558000017763</v>
      </c>
      <c r="G45" s="10">
        <v>44078</v>
      </c>
      <c r="H45" s="11" t="s">
        <v>45</v>
      </c>
    </row>
    <row r="46" spans="1:8" ht="18" x14ac:dyDescent="0.2">
      <c r="A46" s="53">
        <v>44044</v>
      </c>
      <c r="B46" s="54">
        <v>0</v>
      </c>
      <c r="C46" s="55" t="s">
        <v>50</v>
      </c>
      <c r="D46" s="55" t="s">
        <v>68</v>
      </c>
      <c r="E46" s="60">
        <v>1384.8</v>
      </c>
      <c r="F46" s="13">
        <v>553558000025545</v>
      </c>
      <c r="G46" s="10">
        <v>44078</v>
      </c>
      <c r="H46" s="11" t="s">
        <v>45</v>
      </c>
    </row>
    <row r="47" spans="1:8" ht="18" x14ac:dyDescent="0.2">
      <c r="A47" s="53">
        <v>44044</v>
      </c>
      <c r="B47" s="54">
        <v>0</v>
      </c>
      <c r="C47" s="62" t="s">
        <v>60</v>
      </c>
      <c r="D47" s="63" t="s">
        <v>68</v>
      </c>
      <c r="E47" s="64">
        <v>1420.8</v>
      </c>
      <c r="F47" s="14">
        <v>553558000025675</v>
      </c>
      <c r="G47" s="10">
        <v>44078</v>
      </c>
      <c r="H47" s="12" t="s">
        <v>45</v>
      </c>
    </row>
    <row r="48" spans="1:8" ht="18" x14ac:dyDescent="0.2">
      <c r="A48" s="53">
        <v>44044</v>
      </c>
      <c r="B48" s="54">
        <v>0</v>
      </c>
      <c r="C48" s="55" t="s">
        <v>69</v>
      </c>
      <c r="D48" s="55" t="s">
        <v>68</v>
      </c>
      <c r="E48" s="60">
        <v>1769.8</v>
      </c>
      <c r="F48" s="13">
        <v>553558000025738</v>
      </c>
      <c r="G48" s="10">
        <v>44078</v>
      </c>
      <c r="H48" s="11" t="s">
        <v>45</v>
      </c>
    </row>
    <row r="49" spans="1:8" ht="18" x14ac:dyDescent="0.2">
      <c r="A49" s="53">
        <v>44044</v>
      </c>
      <c r="B49" s="54">
        <v>0</v>
      </c>
      <c r="C49" s="55" t="s">
        <v>174</v>
      </c>
      <c r="D49" s="55" t="s">
        <v>68</v>
      </c>
      <c r="E49" s="60">
        <v>1273</v>
      </c>
      <c r="F49" s="13">
        <v>553558000028896</v>
      </c>
      <c r="G49" s="10">
        <v>44078</v>
      </c>
      <c r="H49" s="11" t="s">
        <v>45</v>
      </c>
    </row>
    <row r="50" spans="1:8" ht="18" x14ac:dyDescent="0.2">
      <c r="A50" s="53">
        <v>44044</v>
      </c>
      <c r="B50" s="54">
        <v>41</v>
      </c>
      <c r="C50" s="55" t="s">
        <v>86</v>
      </c>
      <c r="D50" s="55" t="s">
        <v>85</v>
      </c>
      <c r="E50" s="60">
        <v>600</v>
      </c>
      <c r="F50" s="13">
        <v>553558510018517</v>
      </c>
      <c r="G50" s="10">
        <v>44078</v>
      </c>
      <c r="H50" s="11" t="s">
        <v>45</v>
      </c>
    </row>
    <row r="51" spans="1:8" ht="18" x14ac:dyDescent="0.2">
      <c r="A51" s="53">
        <v>44044</v>
      </c>
      <c r="B51" s="54">
        <v>0</v>
      </c>
      <c r="C51" s="55" t="s">
        <v>153</v>
      </c>
      <c r="D51" s="55" t="s">
        <v>68</v>
      </c>
      <c r="E51" s="60">
        <v>1670.4</v>
      </c>
      <c r="F51" s="13">
        <v>554705000026093</v>
      </c>
      <c r="G51" s="10">
        <v>44078</v>
      </c>
      <c r="H51" s="11" t="s">
        <v>45</v>
      </c>
    </row>
    <row r="52" spans="1:8" ht="18" x14ac:dyDescent="0.2">
      <c r="A52" s="53">
        <v>44044</v>
      </c>
      <c r="B52" s="54">
        <v>0</v>
      </c>
      <c r="C52" s="55" t="s">
        <v>81</v>
      </c>
      <c r="D52" s="55" t="s">
        <v>68</v>
      </c>
      <c r="E52" s="60">
        <v>1516.8</v>
      </c>
      <c r="F52" s="13">
        <v>556761000046197</v>
      </c>
      <c r="G52" s="10">
        <v>44078</v>
      </c>
      <c r="H52" s="11" t="s">
        <v>45</v>
      </c>
    </row>
    <row r="53" spans="1:8" ht="18" x14ac:dyDescent="0.2">
      <c r="A53" s="53">
        <v>44044</v>
      </c>
      <c r="B53" s="54">
        <v>0</v>
      </c>
      <c r="C53" s="55" t="s">
        <v>100</v>
      </c>
      <c r="D53" s="55" t="s">
        <v>68</v>
      </c>
      <c r="E53" s="60">
        <v>1326.8</v>
      </c>
      <c r="F53" s="13">
        <v>556938000026456</v>
      </c>
      <c r="G53" s="10">
        <v>44078</v>
      </c>
      <c r="H53" s="11" t="s">
        <v>45</v>
      </c>
    </row>
    <row r="54" spans="1:8" ht="18" x14ac:dyDescent="0.2">
      <c r="A54" s="53">
        <v>44044</v>
      </c>
      <c r="B54" s="54">
        <v>0</v>
      </c>
      <c r="C54" s="55" t="s">
        <v>51</v>
      </c>
      <c r="D54" s="55" t="s">
        <v>68</v>
      </c>
      <c r="E54" s="60">
        <v>1274.8</v>
      </c>
      <c r="F54" s="13">
        <v>557039000010124</v>
      </c>
      <c r="G54" s="10">
        <v>44078</v>
      </c>
      <c r="H54" s="11" t="s">
        <v>45</v>
      </c>
    </row>
    <row r="55" spans="1:8" ht="18" x14ac:dyDescent="0.2">
      <c r="A55" s="53">
        <v>44044</v>
      </c>
      <c r="B55" s="54">
        <v>150</v>
      </c>
      <c r="C55" s="55" t="s">
        <v>68</v>
      </c>
      <c r="D55" s="55" t="s">
        <v>98</v>
      </c>
      <c r="E55" s="56">
        <v>2980.67</v>
      </c>
      <c r="F55" s="57">
        <v>90401</v>
      </c>
      <c r="G55" s="10">
        <v>44078</v>
      </c>
      <c r="H55" s="11" t="s">
        <v>52</v>
      </c>
    </row>
    <row r="56" spans="1:8" ht="18" x14ac:dyDescent="0.2">
      <c r="A56" s="53">
        <v>44044</v>
      </c>
      <c r="B56" s="54">
        <v>561</v>
      </c>
      <c r="C56" s="55" t="s">
        <v>68</v>
      </c>
      <c r="D56" s="55" t="s">
        <v>259</v>
      </c>
      <c r="E56" s="56">
        <v>579.04</v>
      </c>
      <c r="F56" s="57">
        <v>90402</v>
      </c>
      <c r="G56" s="10">
        <v>44078</v>
      </c>
      <c r="H56" s="11" t="s">
        <v>52</v>
      </c>
    </row>
    <row r="57" spans="1:8" ht="18" x14ac:dyDescent="0.2">
      <c r="A57" s="53">
        <v>44044</v>
      </c>
      <c r="B57" s="54">
        <v>8301</v>
      </c>
      <c r="C57" s="55" t="s">
        <v>68</v>
      </c>
      <c r="D57" s="55" t="s">
        <v>260</v>
      </c>
      <c r="E57" s="56">
        <v>407.2</v>
      </c>
      <c r="F57" s="57">
        <v>90403</v>
      </c>
      <c r="G57" s="10">
        <v>44078</v>
      </c>
      <c r="H57" s="11" t="s">
        <v>52</v>
      </c>
    </row>
    <row r="58" spans="1:8" ht="18" x14ac:dyDescent="0.2">
      <c r="A58" s="53">
        <v>44044</v>
      </c>
      <c r="B58" s="54">
        <v>2100</v>
      </c>
      <c r="C58" s="55" t="s">
        <v>68</v>
      </c>
      <c r="D58" s="55" t="s">
        <v>93</v>
      </c>
      <c r="E58" s="56">
        <v>14240.66</v>
      </c>
      <c r="F58" s="57">
        <v>90404</v>
      </c>
      <c r="G58" s="10">
        <v>44078</v>
      </c>
      <c r="H58" s="11" t="s">
        <v>52</v>
      </c>
    </row>
    <row r="59" spans="1:8" ht="18" x14ac:dyDescent="0.2">
      <c r="A59" s="53">
        <v>44068</v>
      </c>
      <c r="B59" s="54">
        <v>309</v>
      </c>
      <c r="C59" s="55" t="s">
        <v>175</v>
      </c>
      <c r="D59" s="55" t="s">
        <v>176</v>
      </c>
      <c r="E59" s="56">
        <v>600</v>
      </c>
      <c r="F59" s="13">
        <v>553558000025398</v>
      </c>
      <c r="G59" s="10">
        <v>44082</v>
      </c>
      <c r="H59" s="11" t="s">
        <v>45</v>
      </c>
    </row>
    <row r="60" spans="1:8" ht="18" x14ac:dyDescent="0.2">
      <c r="A60" s="53">
        <v>44044</v>
      </c>
      <c r="B60" s="54">
        <v>40</v>
      </c>
      <c r="C60" s="55" t="s">
        <v>148</v>
      </c>
      <c r="D60" s="55" t="s">
        <v>85</v>
      </c>
      <c r="E60" s="56">
        <v>600</v>
      </c>
      <c r="F60" s="57">
        <v>90801</v>
      </c>
      <c r="G60" s="10">
        <v>44082</v>
      </c>
      <c r="H60" s="11" t="s">
        <v>45</v>
      </c>
    </row>
    <row r="61" spans="1:8" ht="18" x14ac:dyDescent="0.2">
      <c r="A61" s="53">
        <v>44083</v>
      </c>
      <c r="B61" s="54">
        <v>126540</v>
      </c>
      <c r="C61" s="55" t="s">
        <v>65</v>
      </c>
      <c r="D61" s="55" t="s">
        <v>138</v>
      </c>
      <c r="E61" s="56">
        <v>504.89</v>
      </c>
      <c r="F61" s="57">
        <v>90802</v>
      </c>
      <c r="G61" s="10">
        <v>44082</v>
      </c>
      <c r="H61" s="11" t="s">
        <v>41</v>
      </c>
    </row>
    <row r="62" spans="1:8" ht="18" x14ac:dyDescent="0.2">
      <c r="A62" s="53">
        <v>44044</v>
      </c>
      <c r="B62" s="54" t="s">
        <v>177</v>
      </c>
      <c r="C62" s="55" t="s">
        <v>178</v>
      </c>
      <c r="D62" s="55" t="s">
        <v>179</v>
      </c>
      <c r="E62" s="56">
        <v>129.54</v>
      </c>
      <c r="F62" s="57">
        <v>90803</v>
      </c>
      <c r="G62" s="10">
        <v>44082</v>
      </c>
      <c r="H62" s="11" t="s">
        <v>40</v>
      </c>
    </row>
    <row r="63" spans="1:8" ht="18" x14ac:dyDescent="0.2">
      <c r="A63" s="53">
        <v>44044</v>
      </c>
      <c r="B63" s="54" t="s">
        <v>180</v>
      </c>
      <c r="C63" s="55" t="s">
        <v>178</v>
      </c>
      <c r="D63" s="55" t="s">
        <v>181</v>
      </c>
      <c r="E63" s="56">
        <v>332.53</v>
      </c>
      <c r="F63" s="57">
        <v>90804</v>
      </c>
      <c r="G63" s="10">
        <v>44082</v>
      </c>
      <c r="H63" s="11" t="s">
        <v>40</v>
      </c>
    </row>
    <row r="64" spans="1:8" ht="18" x14ac:dyDescent="0.2">
      <c r="A64" s="53">
        <v>44067</v>
      </c>
      <c r="B64" s="54">
        <v>284587</v>
      </c>
      <c r="C64" s="55" t="s">
        <v>182</v>
      </c>
      <c r="D64" s="55" t="s">
        <v>183</v>
      </c>
      <c r="E64" s="56">
        <v>329.7</v>
      </c>
      <c r="F64" s="57">
        <v>90805</v>
      </c>
      <c r="G64" s="10">
        <v>44082</v>
      </c>
      <c r="H64" s="11" t="s">
        <v>41</v>
      </c>
    </row>
    <row r="65" spans="1:8" ht="18" x14ac:dyDescent="0.2">
      <c r="A65" s="53">
        <v>44067</v>
      </c>
      <c r="B65" s="54">
        <v>271134</v>
      </c>
      <c r="C65" s="55" t="s">
        <v>140</v>
      </c>
      <c r="D65" s="55" t="s">
        <v>184</v>
      </c>
      <c r="E65" s="56">
        <v>3147.21</v>
      </c>
      <c r="F65" s="57">
        <v>90806</v>
      </c>
      <c r="G65" s="10">
        <v>44082</v>
      </c>
      <c r="H65" s="11" t="s">
        <v>41</v>
      </c>
    </row>
    <row r="66" spans="1:8" ht="18" x14ac:dyDescent="0.2">
      <c r="A66" s="53">
        <v>44069</v>
      </c>
      <c r="B66" s="54">
        <v>271678</v>
      </c>
      <c r="C66" s="55" t="s">
        <v>140</v>
      </c>
      <c r="D66" s="55" t="s">
        <v>185</v>
      </c>
      <c r="E66" s="56">
        <v>2825.44</v>
      </c>
      <c r="F66" s="57">
        <v>90807</v>
      </c>
      <c r="G66" s="10">
        <v>44082</v>
      </c>
      <c r="H66" s="11" t="s">
        <v>41</v>
      </c>
    </row>
    <row r="67" spans="1:8" ht="18" x14ac:dyDescent="0.2">
      <c r="A67" s="53">
        <v>44062</v>
      </c>
      <c r="B67" s="54" t="s">
        <v>186</v>
      </c>
      <c r="C67" s="55" t="s">
        <v>187</v>
      </c>
      <c r="D67" s="55" t="s">
        <v>188</v>
      </c>
      <c r="E67" s="56">
        <v>353.26</v>
      </c>
      <c r="F67" s="57">
        <v>90808</v>
      </c>
      <c r="G67" s="10">
        <v>44082</v>
      </c>
      <c r="H67" s="11" t="s">
        <v>41</v>
      </c>
    </row>
    <row r="68" spans="1:8" ht="18" x14ac:dyDescent="0.2">
      <c r="A68" s="53">
        <v>44070</v>
      </c>
      <c r="B68" s="54">
        <v>679298</v>
      </c>
      <c r="C68" s="55" t="s">
        <v>189</v>
      </c>
      <c r="D68" s="55" t="s">
        <v>190</v>
      </c>
      <c r="E68" s="56">
        <v>596.03</v>
      </c>
      <c r="F68" s="57">
        <v>90809</v>
      </c>
      <c r="G68" s="10">
        <v>44082</v>
      </c>
      <c r="H68" s="11" t="s">
        <v>41</v>
      </c>
    </row>
    <row r="69" spans="1:8" ht="18" x14ac:dyDescent="0.2">
      <c r="A69" s="53">
        <v>44067</v>
      </c>
      <c r="B69" s="54">
        <v>979446</v>
      </c>
      <c r="C69" s="55" t="s">
        <v>191</v>
      </c>
      <c r="D69" s="55" t="s">
        <v>192</v>
      </c>
      <c r="E69" s="56">
        <v>1167</v>
      </c>
      <c r="F69" s="57">
        <v>90810</v>
      </c>
      <c r="G69" s="10">
        <v>44082</v>
      </c>
      <c r="H69" s="11" t="s">
        <v>41</v>
      </c>
    </row>
    <row r="70" spans="1:8" ht="18" x14ac:dyDescent="0.2">
      <c r="A70" s="53">
        <v>44070</v>
      </c>
      <c r="B70" s="54" t="s">
        <v>193</v>
      </c>
      <c r="C70" s="55" t="s">
        <v>194</v>
      </c>
      <c r="D70" s="55" t="s">
        <v>195</v>
      </c>
      <c r="E70" s="56">
        <v>1348.2</v>
      </c>
      <c r="F70" s="57">
        <v>90811</v>
      </c>
      <c r="G70" s="10">
        <v>44082</v>
      </c>
      <c r="H70" s="11" t="s">
        <v>41</v>
      </c>
    </row>
    <row r="71" spans="1:8" ht="18" x14ac:dyDescent="0.2">
      <c r="A71" s="53">
        <v>44075</v>
      </c>
      <c r="B71" s="54">
        <v>273</v>
      </c>
      <c r="C71" s="55" t="s">
        <v>196</v>
      </c>
      <c r="D71" s="55" t="s">
        <v>197</v>
      </c>
      <c r="E71" s="56">
        <v>1104</v>
      </c>
      <c r="F71" s="57">
        <v>90812</v>
      </c>
      <c r="G71" s="10">
        <v>44082</v>
      </c>
      <c r="H71" s="11" t="s">
        <v>45</v>
      </c>
    </row>
    <row r="72" spans="1:8" ht="18" x14ac:dyDescent="0.2">
      <c r="A72" s="53">
        <v>44082</v>
      </c>
      <c r="B72" s="54">
        <v>5079</v>
      </c>
      <c r="C72" s="55" t="s">
        <v>168</v>
      </c>
      <c r="D72" s="55" t="s">
        <v>123</v>
      </c>
      <c r="E72" s="56">
        <v>1382.83</v>
      </c>
      <c r="F72" s="57">
        <v>90813</v>
      </c>
      <c r="G72" s="10">
        <v>44082</v>
      </c>
      <c r="H72" s="11" t="s">
        <v>41</v>
      </c>
    </row>
    <row r="73" spans="1:8" ht="18" x14ac:dyDescent="0.2">
      <c r="A73" s="53">
        <v>44071</v>
      </c>
      <c r="B73" s="54">
        <v>271920</v>
      </c>
      <c r="C73" s="55" t="s">
        <v>140</v>
      </c>
      <c r="D73" s="55" t="s">
        <v>198</v>
      </c>
      <c r="E73" s="56">
        <v>4400.95</v>
      </c>
      <c r="F73" s="57">
        <v>90814</v>
      </c>
      <c r="G73" s="10">
        <v>44082</v>
      </c>
      <c r="H73" s="11" t="s">
        <v>41</v>
      </c>
    </row>
    <row r="74" spans="1:8" ht="18" x14ac:dyDescent="0.2">
      <c r="A74" s="53">
        <v>44078</v>
      </c>
      <c r="B74" s="54">
        <v>1161</v>
      </c>
      <c r="C74" s="55" t="s">
        <v>199</v>
      </c>
      <c r="D74" s="55" t="s">
        <v>200</v>
      </c>
      <c r="E74" s="56">
        <v>596.79999999999995</v>
      </c>
      <c r="F74" s="57">
        <v>90815</v>
      </c>
      <c r="G74" s="10">
        <v>44082</v>
      </c>
      <c r="H74" s="11" t="s">
        <v>41</v>
      </c>
    </row>
    <row r="75" spans="1:8" ht="18" x14ac:dyDescent="0.2">
      <c r="A75" s="53">
        <v>44070</v>
      </c>
      <c r="B75" s="54" t="s">
        <v>201</v>
      </c>
      <c r="C75" s="55" t="s">
        <v>202</v>
      </c>
      <c r="D75" s="55" t="s">
        <v>203</v>
      </c>
      <c r="E75" s="56">
        <v>538</v>
      </c>
      <c r="F75" s="57">
        <v>90816</v>
      </c>
      <c r="G75" s="10">
        <v>44082</v>
      </c>
      <c r="H75" s="11" t="s">
        <v>41</v>
      </c>
    </row>
    <row r="76" spans="1:8" ht="18" x14ac:dyDescent="0.2">
      <c r="A76" s="53">
        <v>44059</v>
      </c>
      <c r="B76" s="54">
        <v>3987278</v>
      </c>
      <c r="C76" s="55" t="s">
        <v>204</v>
      </c>
      <c r="D76" s="55" t="s">
        <v>117</v>
      </c>
      <c r="E76" s="56">
        <v>222.57</v>
      </c>
      <c r="F76" s="57">
        <v>90817</v>
      </c>
      <c r="G76" s="10">
        <v>44082</v>
      </c>
      <c r="H76" s="11" t="s">
        <v>41</v>
      </c>
    </row>
    <row r="77" spans="1:8" ht="18" x14ac:dyDescent="0.2">
      <c r="A77" s="53">
        <v>44075</v>
      </c>
      <c r="B77" s="54">
        <v>13113</v>
      </c>
      <c r="C77" s="55" t="s">
        <v>205</v>
      </c>
      <c r="D77" s="55" t="s">
        <v>99</v>
      </c>
      <c r="E77" s="56">
        <v>10.45</v>
      </c>
      <c r="F77" s="13">
        <v>892521100141143</v>
      </c>
      <c r="G77" s="10">
        <v>44082</v>
      </c>
      <c r="H77" s="11" t="s">
        <v>43</v>
      </c>
    </row>
    <row r="78" spans="1:8" ht="18" x14ac:dyDescent="0.2">
      <c r="A78" s="53">
        <v>44044</v>
      </c>
      <c r="B78" s="54">
        <v>0</v>
      </c>
      <c r="C78" s="55" t="s">
        <v>206</v>
      </c>
      <c r="D78" s="55" t="s">
        <v>207</v>
      </c>
      <c r="E78" s="56">
        <v>1146.5</v>
      </c>
      <c r="F78" s="13">
        <v>553558000017353</v>
      </c>
      <c r="G78" s="10">
        <v>44085</v>
      </c>
      <c r="H78" s="11" t="s">
        <v>45</v>
      </c>
    </row>
    <row r="79" spans="1:8" ht="18" x14ac:dyDescent="0.2">
      <c r="A79" s="53">
        <v>44044</v>
      </c>
      <c r="B79" s="54">
        <v>0</v>
      </c>
      <c r="C79" s="55" t="s">
        <v>208</v>
      </c>
      <c r="D79" s="55" t="s">
        <v>209</v>
      </c>
      <c r="E79" s="56">
        <v>718</v>
      </c>
      <c r="F79" s="13">
        <v>553558000021772</v>
      </c>
      <c r="G79" s="10">
        <v>44085</v>
      </c>
      <c r="H79" s="11" t="s">
        <v>45</v>
      </c>
    </row>
    <row r="80" spans="1:8" ht="18" x14ac:dyDescent="0.2">
      <c r="A80" s="53">
        <v>44044</v>
      </c>
      <c r="B80" s="21">
        <v>527107312181</v>
      </c>
      <c r="C80" s="55" t="s">
        <v>210</v>
      </c>
      <c r="D80" s="55" t="s">
        <v>135</v>
      </c>
      <c r="E80" s="56">
        <v>501.83</v>
      </c>
      <c r="F80" s="57">
        <v>91101</v>
      </c>
      <c r="G80" s="10">
        <v>44085</v>
      </c>
      <c r="H80" s="11" t="s">
        <v>40</v>
      </c>
    </row>
    <row r="81" spans="1:8" ht="18" x14ac:dyDescent="0.2">
      <c r="A81" s="53">
        <v>44044</v>
      </c>
      <c r="B81" s="21">
        <v>519508592379</v>
      </c>
      <c r="C81" s="55" t="s">
        <v>210</v>
      </c>
      <c r="D81" s="55" t="s">
        <v>211</v>
      </c>
      <c r="E81" s="56">
        <v>1596.55</v>
      </c>
      <c r="F81" s="57">
        <v>91102</v>
      </c>
      <c r="G81" s="10">
        <v>44085</v>
      </c>
      <c r="H81" s="11" t="s">
        <v>40</v>
      </c>
    </row>
    <row r="82" spans="1:8" ht="18" x14ac:dyDescent="0.2">
      <c r="A82" s="53">
        <v>44074</v>
      </c>
      <c r="B82" s="54">
        <v>3208</v>
      </c>
      <c r="C82" s="55" t="s">
        <v>212</v>
      </c>
      <c r="D82" s="55" t="s">
        <v>213</v>
      </c>
      <c r="E82" s="56">
        <v>2466.88</v>
      </c>
      <c r="F82" s="57">
        <v>91103</v>
      </c>
      <c r="G82" s="10">
        <v>44085</v>
      </c>
      <c r="H82" s="11" t="s">
        <v>52</v>
      </c>
    </row>
    <row r="83" spans="1:8" ht="18" x14ac:dyDescent="0.2">
      <c r="A83" s="53">
        <v>44071</v>
      </c>
      <c r="B83" s="54">
        <v>272139</v>
      </c>
      <c r="C83" s="55" t="s">
        <v>140</v>
      </c>
      <c r="D83" s="55" t="s">
        <v>214</v>
      </c>
      <c r="E83" s="56">
        <v>5710.06</v>
      </c>
      <c r="F83" s="57">
        <v>91401</v>
      </c>
      <c r="G83" s="10">
        <v>44088</v>
      </c>
      <c r="H83" s="11" t="s">
        <v>41</v>
      </c>
    </row>
    <row r="84" spans="1:8" ht="18" x14ac:dyDescent="0.2">
      <c r="A84" s="53">
        <v>44074</v>
      </c>
      <c r="B84" s="54">
        <v>272364</v>
      </c>
      <c r="C84" s="55" t="s">
        <v>140</v>
      </c>
      <c r="D84" s="55" t="s">
        <v>215</v>
      </c>
      <c r="E84" s="56">
        <v>251.6</v>
      </c>
      <c r="F84" s="57">
        <v>91402</v>
      </c>
      <c r="G84" s="10">
        <v>44088</v>
      </c>
      <c r="H84" s="11" t="s">
        <v>41</v>
      </c>
    </row>
    <row r="85" spans="1:8" ht="18" x14ac:dyDescent="0.2">
      <c r="A85" s="53">
        <v>44075</v>
      </c>
      <c r="B85" s="54">
        <v>272551</v>
      </c>
      <c r="C85" s="55" t="s">
        <v>140</v>
      </c>
      <c r="D85" s="55" t="s">
        <v>216</v>
      </c>
      <c r="E85" s="56">
        <v>1413</v>
      </c>
      <c r="F85" s="57">
        <v>91403</v>
      </c>
      <c r="G85" s="10">
        <v>44088</v>
      </c>
      <c r="H85" s="11" t="s">
        <v>41</v>
      </c>
    </row>
    <row r="86" spans="1:8" ht="18" x14ac:dyDescent="0.2">
      <c r="A86" s="53">
        <v>44076</v>
      </c>
      <c r="B86" s="54">
        <v>272928</v>
      </c>
      <c r="C86" s="55" t="s">
        <v>140</v>
      </c>
      <c r="D86" s="55" t="s">
        <v>217</v>
      </c>
      <c r="E86" s="56">
        <v>1991</v>
      </c>
      <c r="F86" s="57">
        <v>91404</v>
      </c>
      <c r="G86" s="10">
        <v>44088</v>
      </c>
      <c r="H86" s="11" t="s">
        <v>41</v>
      </c>
    </row>
    <row r="87" spans="1:8" ht="18" x14ac:dyDescent="0.2">
      <c r="A87" s="53">
        <v>44076</v>
      </c>
      <c r="B87" s="54">
        <v>286589</v>
      </c>
      <c r="C87" s="55" t="s">
        <v>182</v>
      </c>
      <c r="D87" s="55" t="s">
        <v>150</v>
      </c>
      <c r="E87" s="56">
        <v>781.2</v>
      </c>
      <c r="F87" s="57">
        <v>91405</v>
      </c>
      <c r="G87" s="10">
        <v>44088</v>
      </c>
      <c r="H87" s="11" t="s">
        <v>41</v>
      </c>
    </row>
    <row r="88" spans="1:8" ht="18" x14ac:dyDescent="0.2">
      <c r="A88" s="53">
        <v>44077</v>
      </c>
      <c r="B88" s="54">
        <v>273295</v>
      </c>
      <c r="C88" s="55" t="s">
        <v>140</v>
      </c>
      <c r="D88" s="55" t="s">
        <v>218</v>
      </c>
      <c r="E88" s="56">
        <v>1559.45</v>
      </c>
      <c r="F88" s="57">
        <v>91406</v>
      </c>
      <c r="G88" s="10">
        <v>44088</v>
      </c>
      <c r="H88" s="11" t="s">
        <v>41</v>
      </c>
    </row>
    <row r="89" spans="1:8" ht="18" x14ac:dyDescent="0.2">
      <c r="A89" s="53">
        <v>44071</v>
      </c>
      <c r="B89" s="54">
        <v>914</v>
      </c>
      <c r="C89" s="55" t="s">
        <v>170</v>
      </c>
      <c r="D89" s="55" t="s">
        <v>171</v>
      </c>
      <c r="E89" s="56">
        <v>2990</v>
      </c>
      <c r="F89" s="57">
        <v>91407</v>
      </c>
      <c r="G89" s="10">
        <v>44088</v>
      </c>
      <c r="H89" s="11" t="s">
        <v>41</v>
      </c>
    </row>
    <row r="90" spans="1:8" ht="18" x14ac:dyDescent="0.2">
      <c r="A90" s="53">
        <v>44070</v>
      </c>
      <c r="B90" s="54" t="s">
        <v>219</v>
      </c>
      <c r="C90" s="55" t="s">
        <v>202</v>
      </c>
      <c r="D90" s="55" t="s">
        <v>203</v>
      </c>
      <c r="E90" s="56">
        <v>525</v>
      </c>
      <c r="F90" s="57">
        <v>91408</v>
      </c>
      <c r="G90" s="10">
        <v>44088</v>
      </c>
      <c r="H90" s="11" t="s">
        <v>41</v>
      </c>
    </row>
    <row r="91" spans="1:8" ht="18" x14ac:dyDescent="0.2">
      <c r="A91" s="53">
        <v>44078</v>
      </c>
      <c r="B91" s="54">
        <v>684872</v>
      </c>
      <c r="C91" s="55" t="s">
        <v>189</v>
      </c>
      <c r="D91" s="55" t="s">
        <v>220</v>
      </c>
      <c r="E91" s="56">
        <v>1138.1500000000001</v>
      </c>
      <c r="F91" s="57">
        <v>91409</v>
      </c>
      <c r="G91" s="10">
        <v>44088</v>
      </c>
      <c r="H91" s="11" t="s">
        <v>41</v>
      </c>
    </row>
    <row r="92" spans="1:8" ht="18" x14ac:dyDescent="0.2">
      <c r="A92" s="53">
        <v>44074</v>
      </c>
      <c r="B92" s="54" t="s">
        <v>221</v>
      </c>
      <c r="C92" s="55" t="s">
        <v>187</v>
      </c>
      <c r="D92" s="55" t="s">
        <v>188</v>
      </c>
      <c r="E92" s="56">
        <v>1051.17</v>
      </c>
      <c r="F92" s="57">
        <v>91410</v>
      </c>
      <c r="G92" s="10">
        <v>44088</v>
      </c>
      <c r="H92" s="11" t="s">
        <v>41</v>
      </c>
    </row>
    <row r="93" spans="1:8" ht="18" x14ac:dyDescent="0.2">
      <c r="A93" s="53">
        <v>44074</v>
      </c>
      <c r="B93" s="54" t="s">
        <v>222</v>
      </c>
      <c r="C93" s="55" t="s">
        <v>187</v>
      </c>
      <c r="D93" s="55" t="s">
        <v>223</v>
      </c>
      <c r="E93" s="56">
        <v>2726.14</v>
      </c>
      <c r="F93" s="57">
        <v>91411</v>
      </c>
      <c r="G93" s="10">
        <v>44088</v>
      </c>
      <c r="H93" s="11" t="s">
        <v>41</v>
      </c>
    </row>
    <row r="94" spans="1:8" ht="18" x14ac:dyDescent="0.2">
      <c r="A94" s="53">
        <v>44074</v>
      </c>
      <c r="B94" s="54" t="s">
        <v>224</v>
      </c>
      <c r="C94" s="55" t="s">
        <v>194</v>
      </c>
      <c r="D94" s="55" t="s">
        <v>195</v>
      </c>
      <c r="E94" s="56">
        <v>516</v>
      </c>
      <c r="F94" s="57">
        <v>91412</v>
      </c>
      <c r="G94" s="10">
        <v>44088</v>
      </c>
      <c r="H94" s="11" t="s">
        <v>41</v>
      </c>
    </row>
    <row r="95" spans="1:8" ht="18" x14ac:dyDescent="0.2">
      <c r="A95" s="53">
        <v>44077</v>
      </c>
      <c r="B95" s="54">
        <v>93793</v>
      </c>
      <c r="C95" s="55" t="s">
        <v>225</v>
      </c>
      <c r="D95" s="55" t="s">
        <v>226</v>
      </c>
      <c r="E95" s="56">
        <v>4432</v>
      </c>
      <c r="F95" s="57">
        <v>91413</v>
      </c>
      <c r="G95" s="10">
        <v>44088</v>
      </c>
      <c r="H95" s="11" t="s">
        <v>41</v>
      </c>
    </row>
    <row r="96" spans="1:8" ht="18" x14ac:dyDescent="0.2">
      <c r="A96" s="53">
        <v>44044</v>
      </c>
      <c r="B96" s="54">
        <v>212337</v>
      </c>
      <c r="C96" s="55" t="s">
        <v>257</v>
      </c>
      <c r="D96" s="55"/>
      <c r="E96" s="56">
        <v>149.99</v>
      </c>
      <c r="F96" s="57">
        <v>91414</v>
      </c>
      <c r="G96" s="10">
        <v>44088</v>
      </c>
      <c r="H96" s="11" t="s">
        <v>52</v>
      </c>
    </row>
    <row r="97" spans="1:8" ht="18" x14ac:dyDescent="0.2">
      <c r="A97" s="53">
        <v>44084</v>
      </c>
      <c r="B97" s="54" t="s">
        <v>227</v>
      </c>
      <c r="C97" s="55" t="s">
        <v>120</v>
      </c>
      <c r="D97" s="55" t="s">
        <v>44</v>
      </c>
      <c r="E97" s="56">
        <v>4770.6000000000004</v>
      </c>
      <c r="F97" s="13">
        <v>550583000126863</v>
      </c>
      <c r="G97" s="10">
        <v>44089</v>
      </c>
      <c r="H97" s="11" t="s">
        <v>45</v>
      </c>
    </row>
    <row r="98" spans="1:8" ht="18" x14ac:dyDescent="0.2">
      <c r="A98" s="53">
        <v>44084</v>
      </c>
      <c r="B98" s="54" t="s">
        <v>228</v>
      </c>
      <c r="C98" s="55" t="s">
        <v>120</v>
      </c>
      <c r="D98" s="55" t="s">
        <v>44</v>
      </c>
      <c r="E98" s="56">
        <v>4697.3999999999996</v>
      </c>
      <c r="F98" s="13">
        <v>550583000126863</v>
      </c>
      <c r="G98" s="10">
        <v>44089</v>
      </c>
      <c r="H98" s="11" t="s">
        <v>45</v>
      </c>
    </row>
    <row r="99" spans="1:8" ht="18" x14ac:dyDescent="0.2">
      <c r="A99" s="53">
        <v>44085</v>
      </c>
      <c r="B99" s="54">
        <v>0</v>
      </c>
      <c r="C99" s="55" t="s">
        <v>48</v>
      </c>
      <c r="D99" s="55" t="s">
        <v>229</v>
      </c>
      <c r="E99" s="56">
        <v>14176.57</v>
      </c>
      <c r="F99" s="13">
        <v>552062000034391</v>
      </c>
      <c r="G99" s="10">
        <v>44089</v>
      </c>
      <c r="H99" s="11" t="s">
        <v>45</v>
      </c>
    </row>
    <row r="100" spans="1:8" ht="18" x14ac:dyDescent="0.2">
      <c r="A100" s="53">
        <v>44082</v>
      </c>
      <c r="B100" s="54">
        <v>193</v>
      </c>
      <c r="C100" s="55" t="s">
        <v>168</v>
      </c>
      <c r="D100" s="55" t="s">
        <v>123</v>
      </c>
      <c r="E100" s="56">
        <v>919.27</v>
      </c>
      <c r="F100" s="57">
        <v>91501</v>
      </c>
      <c r="G100" s="10">
        <v>44089</v>
      </c>
      <c r="H100" s="11" t="s">
        <v>41</v>
      </c>
    </row>
    <row r="101" spans="1:8" ht="18" x14ac:dyDescent="0.2">
      <c r="A101" s="53">
        <v>44085</v>
      </c>
      <c r="B101" s="18">
        <v>2.55059521421371E+16</v>
      </c>
      <c r="C101" s="55" t="s">
        <v>230</v>
      </c>
      <c r="D101" s="55" t="s">
        <v>98</v>
      </c>
      <c r="E101" s="56">
        <v>8018.72</v>
      </c>
      <c r="F101" s="57">
        <v>91502</v>
      </c>
      <c r="G101" s="10">
        <v>44089</v>
      </c>
      <c r="H101" s="11" t="s">
        <v>52</v>
      </c>
    </row>
    <row r="102" spans="1:8" ht="18" x14ac:dyDescent="0.2">
      <c r="A102" s="53">
        <v>44075</v>
      </c>
      <c r="B102" s="54">
        <v>0</v>
      </c>
      <c r="C102" s="55" t="s">
        <v>49</v>
      </c>
      <c r="D102" s="55" t="s">
        <v>231</v>
      </c>
      <c r="E102" s="56">
        <v>1600.42</v>
      </c>
      <c r="F102" s="13">
        <v>553386000018197</v>
      </c>
      <c r="G102" s="10">
        <v>44091</v>
      </c>
      <c r="H102" s="11" t="s">
        <v>45</v>
      </c>
    </row>
    <row r="103" spans="1:8" ht="18" x14ac:dyDescent="0.2">
      <c r="A103" s="53">
        <v>44044</v>
      </c>
      <c r="B103" s="21">
        <v>1488060299481</v>
      </c>
      <c r="C103" s="55" t="s">
        <v>84</v>
      </c>
      <c r="D103" s="55" t="s">
        <v>232</v>
      </c>
      <c r="E103" s="56">
        <v>2954.58</v>
      </c>
      <c r="F103" s="57">
        <v>91701</v>
      </c>
      <c r="G103" s="10">
        <v>44091</v>
      </c>
      <c r="H103" s="11" t="s">
        <v>40</v>
      </c>
    </row>
    <row r="104" spans="1:8" ht="18" x14ac:dyDescent="0.2">
      <c r="A104" s="53">
        <v>44044</v>
      </c>
      <c r="B104" s="21">
        <v>1488014934481</v>
      </c>
      <c r="C104" s="55" t="s">
        <v>84</v>
      </c>
      <c r="D104" s="55" t="s">
        <v>233</v>
      </c>
      <c r="E104" s="56">
        <v>837.54</v>
      </c>
      <c r="F104" s="57">
        <v>43956</v>
      </c>
      <c r="G104" s="10">
        <v>44091</v>
      </c>
      <c r="H104" s="11" t="s">
        <v>40</v>
      </c>
    </row>
    <row r="105" spans="1:8" ht="18" x14ac:dyDescent="0.2">
      <c r="A105" s="53">
        <v>44084</v>
      </c>
      <c r="B105" s="54" t="s">
        <v>234</v>
      </c>
      <c r="C105" s="55" t="s">
        <v>120</v>
      </c>
      <c r="D105" s="55" t="s">
        <v>44</v>
      </c>
      <c r="E105" s="56">
        <v>5270.4</v>
      </c>
      <c r="F105" s="13">
        <v>550583000126863</v>
      </c>
      <c r="G105" s="10">
        <v>44095</v>
      </c>
      <c r="H105" s="11" t="s">
        <v>45</v>
      </c>
    </row>
    <row r="106" spans="1:8" ht="18" x14ac:dyDescent="0.2">
      <c r="A106" s="53">
        <v>44078</v>
      </c>
      <c r="B106" s="54">
        <v>943</v>
      </c>
      <c r="C106" s="55" t="s">
        <v>170</v>
      </c>
      <c r="D106" s="55" t="s">
        <v>171</v>
      </c>
      <c r="E106" s="56">
        <v>2859.4</v>
      </c>
      <c r="F106" s="57">
        <v>92101</v>
      </c>
      <c r="G106" s="10">
        <v>44095</v>
      </c>
      <c r="H106" s="11" t="s">
        <v>41</v>
      </c>
    </row>
    <row r="107" spans="1:8" ht="18" x14ac:dyDescent="0.2">
      <c r="A107" s="53">
        <v>44078</v>
      </c>
      <c r="B107" s="54">
        <v>6228</v>
      </c>
      <c r="C107" s="55" t="s">
        <v>133</v>
      </c>
      <c r="D107" s="55" t="s">
        <v>134</v>
      </c>
      <c r="E107" s="56">
        <v>496.31</v>
      </c>
      <c r="F107" s="57">
        <v>92102</v>
      </c>
      <c r="G107" s="10">
        <v>44095</v>
      </c>
      <c r="H107" s="11" t="s">
        <v>41</v>
      </c>
    </row>
    <row r="108" spans="1:8" ht="18" x14ac:dyDescent="0.2">
      <c r="A108" s="53">
        <v>44082</v>
      </c>
      <c r="B108" s="54">
        <v>273647</v>
      </c>
      <c r="C108" s="55" t="s">
        <v>140</v>
      </c>
      <c r="D108" s="55" t="s">
        <v>235</v>
      </c>
      <c r="E108" s="56">
        <v>708.65</v>
      </c>
      <c r="F108" s="57">
        <v>92103</v>
      </c>
      <c r="G108" s="10">
        <v>44095</v>
      </c>
      <c r="H108" s="11" t="s">
        <v>41</v>
      </c>
    </row>
    <row r="109" spans="1:8" ht="18" x14ac:dyDescent="0.2">
      <c r="A109" s="53">
        <v>44082</v>
      </c>
      <c r="B109" s="54">
        <v>287173</v>
      </c>
      <c r="C109" s="55" t="s">
        <v>182</v>
      </c>
      <c r="D109" s="55" t="s">
        <v>236</v>
      </c>
      <c r="E109" s="56">
        <v>2883.44</v>
      </c>
      <c r="F109" s="57">
        <v>92104</v>
      </c>
      <c r="G109" s="10">
        <v>44095</v>
      </c>
      <c r="H109" s="11" t="s">
        <v>41</v>
      </c>
    </row>
    <row r="110" spans="1:8" ht="18" x14ac:dyDescent="0.2">
      <c r="A110" s="53">
        <v>44082</v>
      </c>
      <c r="B110" s="54">
        <v>273731</v>
      </c>
      <c r="C110" s="55" t="s">
        <v>140</v>
      </c>
      <c r="D110" s="55" t="s">
        <v>237</v>
      </c>
      <c r="E110" s="56">
        <v>2169.06</v>
      </c>
      <c r="F110" s="57">
        <v>92105</v>
      </c>
      <c r="G110" s="10">
        <v>44095</v>
      </c>
      <c r="H110" s="11" t="s">
        <v>41</v>
      </c>
    </row>
    <row r="111" spans="1:8" ht="18" x14ac:dyDescent="0.2">
      <c r="A111" s="53">
        <v>44083</v>
      </c>
      <c r="B111" s="54">
        <v>274199</v>
      </c>
      <c r="C111" s="55" t="s">
        <v>140</v>
      </c>
      <c r="D111" s="55" t="s">
        <v>115</v>
      </c>
      <c r="E111" s="56">
        <v>636.71</v>
      </c>
      <c r="F111" s="57">
        <v>92106</v>
      </c>
      <c r="G111" s="10">
        <v>44095</v>
      </c>
      <c r="H111" s="11" t="s">
        <v>41</v>
      </c>
    </row>
    <row r="112" spans="1:8" ht="18" x14ac:dyDescent="0.2">
      <c r="A112" s="53">
        <v>44071</v>
      </c>
      <c r="B112" s="54">
        <v>93489</v>
      </c>
      <c r="C112" s="55" t="s">
        <v>225</v>
      </c>
      <c r="D112" s="55" t="s">
        <v>238</v>
      </c>
      <c r="E112" s="56">
        <v>11087.1</v>
      </c>
      <c r="F112" s="57">
        <v>92107</v>
      </c>
      <c r="G112" s="10">
        <v>44095</v>
      </c>
      <c r="H112" s="11" t="s">
        <v>41</v>
      </c>
    </row>
    <row r="113" spans="1:8" ht="18" x14ac:dyDescent="0.2">
      <c r="A113" s="53">
        <v>44078</v>
      </c>
      <c r="B113" s="54" t="s">
        <v>239</v>
      </c>
      <c r="C113" s="55" t="s">
        <v>240</v>
      </c>
      <c r="D113" s="55" t="s">
        <v>241</v>
      </c>
      <c r="E113" s="56">
        <v>3679.72</v>
      </c>
      <c r="F113" s="57">
        <v>92108</v>
      </c>
      <c r="G113" s="10">
        <v>44095</v>
      </c>
      <c r="H113" s="11" t="s">
        <v>41</v>
      </c>
    </row>
    <row r="114" spans="1:8" ht="18" x14ac:dyDescent="0.2">
      <c r="A114" s="53">
        <v>44078</v>
      </c>
      <c r="B114" s="54">
        <v>8302</v>
      </c>
      <c r="C114" s="55" t="s">
        <v>111</v>
      </c>
      <c r="D114" s="55" t="s">
        <v>112</v>
      </c>
      <c r="E114" s="56">
        <v>873.42</v>
      </c>
      <c r="F114" s="57">
        <v>92109</v>
      </c>
      <c r="G114" s="10">
        <v>44095</v>
      </c>
      <c r="H114" s="11" t="s">
        <v>41</v>
      </c>
    </row>
    <row r="115" spans="1:8" ht="18" x14ac:dyDescent="0.2">
      <c r="A115" s="53">
        <v>44083</v>
      </c>
      <c r="B115" s="54">
        <v>1942390</v>
      </c>
      <c r="C115" s="55" t="s">
        <v>136</v>
      </c>
      <c r="D115" s="55" t="s">
        <v>242</v>
      </c>
      <c r="E115" s="56">
        <v>2268.6</v>
      </c>
      <c r="F115" s="57">
        <v>92110</v>
      </c>
      <c r="G115" s="10">
        <v>44095</v>
      </c>
      <c r="H115" s="11" t="s">
        <v>41</v>
      </c>
    </row>
    <row r="116" spans="1:8" ht="18" x14ac:dyDescent="0.2">
      <c r="A116" s="53">
        <v>44075</v>
      </c>
      <c r="B116" s="54">
        <v>13113</v>
      </c>
      <c r="C116" s="55" t="s">
        <v>205</v>
      </c>
      <c r="D116" s="55" t="s">
        <v>102</v>
      </c>
      <c r="E116" s="56">
        <v>84</v>
      </c>
      <c r="F116" s="13">
        <v>882650902844370</v>
      </c>
      <c r="G116" s="10">
        <v>44095</v>
      </c>
      <c r="H116" s="11" t="s">
        <v>43</v>
      </c>
    </row>
    <row r="117" spans="1:8" ht="18" x14ac:dyDescent="0.2">
      <c r="A117" s="53">
        <v>44083</v>
      </c>
      <c r="B117" s="54">
        <v>274198</v>
      </c>
      <c r="C117" s="55" t="s">
        <v>140</v>
      </c>
      <c r="D117" s="55" t="s">
        <v>243</v>
      </c>
      <c r="E117" s="56">
        <v>2590.56</v>
      </c>
      <c r="F117" s="57">
        <v>92201</v>
      </c>
      <c r="G117" s="10">
        <v>44096</v>
      </c>
      <c r="H117" s="11" t="s">
        <v>41</v>
      </c>
    </row>
    <row r="118" spans="1:8" ht="18" x14ac:dyDescent="0.2">
      <c r="A118" s="53">
        <v>44096</v>
      </c>
      <c r="B118" s="54">
        <v>5318</v>
      </c>
      <c r="C118" s="55" t="s">
        <v>168</v>
      </c>
      <c r="D118" s="55" t="s">
        <v>123</v>
      </c>
      <c r="E118" s="56">
        <v>1539.97</v>
      </c>
      <c r="F118" s="57">
        <v>92202</v>
      </c>
      <c r="G118" s="10">
        <v>44096</v>
      </c>
      <c r="H118" s="11" t="s">
        <v>41</v>
      </c>
    </row>
    <row r="119" spans="1:8" ht="18" x14ac:dyDescent="0.2">
      <c r="A119" s="53">
        <v>44089</v>
      </c>
      <c r="B119" s="54">
        <v>973</v>
      </c>
      <c r="C119" s="55" t="s">
        <v>170</v>
      </c>
      <c r="D119" s="55" t="s">
        <v>171</v>
      </c>
      <c r="E119" s="56">
        <v>2859.4</v>
      </c>
      <c r="F119" s="57">
        <v>92203</v>
      </c>
      <c r="G119" s="10">
        <v>44096</v>
      </c>
      <c r="H119" s="11" t="s">
        <v>41</v>
      </c>
    </row>
    <row r="120" spans="1:8" ht="18" x14ac:dyDescent="0.2">
      <c r="A120" s="53">
        <v>44085</v>
      </c>
      <c r="B120" s="54">
        <v>287950</v>
      </c>
      <c r="C120" s="55" t="s">
        <v>182</v>
      </c>
      <c r="D120" s="55" t="s">
        <v>244</v>
      </c>
      <c r="E120" s="56">
        <v>1452.9</v>
      </c>
      <c r="F120" s="57">
        <v>92204</v>
      </c>
      <c r="G120" s="10">
        <v>44096</v>
      </c>
      <c r="H120" s="11" t="s">
        <v>41</v>
      </c>
    </row>
    <row r="121" spans="1:8" ht="18" x14ac:dyDescent="0.2">
      <c r="A121" s="53">
        <v>44085</v>
      </c>
      <c r="B121" s="54">
        <v>274713</v>
      </c>
      <c r="C121" s="55" t="s">
        <v>140</v>
      </c>
      <c r="D121" s="55" t="s">
        <v>245</v>
      </c>
      <c r="E121" s="56">
        <v>3436.24</v>
      </c>
      <c r="F121" s="57">
        <v>92501</v>
      </c>
      <c r="G121" s="10">
        <v>44099</v>
      </c>
      <c r="H121" s="11" t="s">
        <v>41</v>
      </c>
    </row>
    <row r="122" spans="1:8" ht="18" x14ac:dyDescent="0.2">
      <c r="A122" s="53">
        <v>44088</v>
      </c>
      <c r="B122" s="54">
        <v>274930</v>
      </c>
      <c r="C122" s="55" t="s">
        <v>140</v>
      </c>
      <c r="D122" s="55" t="s">
        <v>235</v>
      </c>
      <c r="E122" s="56">
        <v>1102.6199999999999</v>
      </c>
      <c r="F122" s="57">
        <v>92502</v>
      </c>
      <c r="G122" s="10">
        <v>44099</v>
      </c>
      <c r="H122" s="11" t="s">
        <v>41</v>
      </c>
    </row>
    <row r="123" spans="1:8" ht="18" x14ac:dyDescent="0.2">
      <c r="A123" s="53">
        <v>44089</v>
      </c>
      <c r="B123" s="54">
        <v>275204</v>
      </c>
      <c r="C123" s="55" t="s">
        <v>140</v>
      </c>
      <c r="D123" s="55" t="s">
        <v>246</v>
      </c>
      <c r="E123" s="56">
        <v>3361.12</v>
      </c>
      <c r="F123" s="57">
        <v>92503</v>
      </c>
      <c r="G123" s="10">
        <v>44099</v>
      </c>
      <c r="H123" s="11" t="s">
        <v>41</v>
      </c>
    </row>
    <row r="124" spans="1:8" ht="18" x14ac:dyDescent="0.2">
      <c r="A124" s="53">
        <v>44088</v>
      </c>
      <c r="B124" s="54">
        <v>60697</v>
      </c>
      <c r="C124" s="55" t="s">
        <v>247</v>
      </c>
      <c r="D124" s="55" t="s">
        <v>248</v>
      </c>
      <c r="E124" s="56">
        <v>1065</v>
      </c>
      <c r="F124" s="57">
        <v>92504</v>
      </c>
      <c r="G124" s="10">
        <v>44099</v>
      </c>
      <c r="H124" s="11" t="s">
        <v>41</v>
      </c>
    </row>
    <row r="125" spans="1:8" ht="18" x14ac:dyDescent="0.2">
      <c r="A125" s="53">
        <v>44089</v>
      </c>
      <c r="B125" s="54">
        <v>288623</v>
      </c>
      <c r="C125" s="55" t="s">
        <v>182</v>
      </c>
      <c r="D125" s="55" t="s">
        <v>152</v>
      </c>
      <c r="E125" s="56">
        <v>1420.2</v>
      </c>
      <c r="F125" s="57">
        <v>92505</v>
      </c>
      <c r="G125" s="10">
        <v>44099</v>
      </c>
      <c r="H125" s="11" t="s">
        <v>41</v>
      </c>
    </row>
    <row r="126" spans="1:8" ht="18" x14ac:dyDescent="0.2">
      <c r="A126" s="53">
        <v>44091</v>
      </c>
      <c r="B126" s="54">
        <v>275710</v>
      </c>
      <c r="C126" s="55" t="s">
        <v>140</v>
      </c>
      <c r="D126" s="55" t="s">
        <v>249</v>
      </c>
      <c r="E126" s="56">
        <v>2227.06</v>
      </c>
      <c r="F126" s="57">
        <v>92506</v>
      </c>
      <c r="G126" s="10">
        <v>44099</v>
      </c>
      <c r="H126" s="11" t="s">
        <v>41</v>
      </c>
    </row>
    <row r="127" spans="1:8" ht="18" x14ac:dyDescent="0.2">
      <c r="A127" s="53">
        <v>44088</v>
      </c>
      <c r="B127" s="54">
        <v>5154</v>
      </c>
      <c r="C127" s="55" t="s">
        <v>250</v>
      </c>
      <c r="D127" s="55" t="s">
        <v>251</v>
      </c>
      <c r="E127" s="56">
        <v>520</v>
      </c>
      <c r="F127" s="57">
        <v>92507</v>
      </c>
      <c r="G127" s="10">
        <v>44099</v>
      </c>
      <c r="H127" s="11" t="s">
        <v>41</v>
      </c>
    </row>
    <row r="128" spans="1:8" ht="18" x14ac:dyDescent="0.2">
      <c r="A128" s="53">
        <v>44088</v>
      </c>
      <c r="B128" s="54">
        <v>984047</v>
      </c>
      <c r="C128" s="55" t="s">
        <v>191</v>
      </c>
      <c r="D128" s="55" t="s">
        <v>192</v>
      </c>
      <c r="E128" s="56">
        <v>1440</v>
      </c>
      <c r="F128" s="57">
        <v>92508</v>
      </c>
      <c r="G128" s="10">
        <v>44099</v>
      </c>
      <c r="H128" s="11" t="s">
        <v>41</v>
      </c>
    </row>
    <row r="129" spans="1:8" ht="18" x14ac:dyDescent="0.2">
      <c r="A129" s="53">
        <v>44075</v>
      </c>
      <c r="B129" s="54">
        <v>13113</v>
      </c>
      <c r="C129" s="55" t="s">
        <v>205</v>
      </c>
      <c r="D129" s="55" t="s">
        <v>132</v>
      </c>
      <c r="E129" s="56">
        <v>6.5</v>
      </c>
      <c r="F129" s="13">
        <v>882690800056051</v>
      </c>
      <c r="G129" s="10">
        <v>44099</v>
      </c>
      <c r="H129" s="11" t="s">
        <v>43</v>
      </c>
    </row>
    <row r="130" spans="1:8" ht="18" x14ac:dyDescent="0.2">
      <c r="A130" s="53">
        <v>44055</v>
      </c>
      <c r="B130" s="54">
        <v>4451</v>
      </c>
      <c r="C130" s="55" t="s">
        <v>252</v>
      </c>
      <c r="D130" s="55" t="s">
        <v>253</v>
      </c>
      <c r="E130" s="56">
        <v>5475</v>
      </c>
      <c r="F130" s="57">
        <v>92801</v>
      </c>
      <c r="G130" s="10">
        <v>44102</v>
      </c>
      <c r="H130" s="11" t="s">
        <v>41</v>
      </c>
    </row>
    <row r="131" spans="1:8" ht="18" x14ac:dyDescent="0.2">
      <c r="A131" s="53">
        <v>44103</v>
      </c>
      <c r="B131" s="54">
        <v>95</v>
      </c>
      <c r="C131" s="55" t="s">
        <v>168</v>
      </c>
      <c r="D131" s="55" t="s">
        <v>123</v>
      </c>
      <c r="E131" s="56">
        <v>1673.54</v>
      </c>
      <c r="F131" s="57">
        <v>92901</v>
      </c>
      <c r="G131" s="10">
        <v>44103</v>
      </c>
      <c r="H131" s="11" t="s">
        <v>41</v>
      </c>
    </row>
    <row r="132" spans="1:8" ht="18" x14ac:dyDescent="0.2">
      <c r="A132" s="53">
        <v>44092</v>
      </c>
      <c r="B132" s="54">
        <v>289372</v>
      </c>
      <c r="C132" s="55" t="s">
        <v>182</v>
      </c>
      <c r="D132" s="55" t="s">
        <v>254</v>
      </c>
      <c r="E132" s="56">
        <v>1860.18</v>
      </c>
      <c r="F132" s="57">
        <v>92902</v>
      </c>
      <c r="G132" s="10">
        <v>44103</v>
      </c>
      <c r="H132" s="11" t="s">
        <v>41</v>
      </c>
    </row>
    <row r="133" spans="1:8" ht="18" x14ac:dyDescent="0.2">
      <c r="A133" s="53">
        <v>44075</v>
      </c>
      <c r="B133" s="54">
        <v>24525</v>
      </c>
      <c r="C133" s="55" t="s">
        <v>255</v>
      </c>
      <c r="D133" s="55" t="s">
        <v>256</v>
      </c>
      <c r="E133" s="56">
        <v>14808.43</v>
      </c>
      <c r="F133" s="57">
        <v>92902</v>
      </c>
      <c r="G133" s="10">
        <v>44103</v>
      </c>
      <c r="H133" s="11" t="s">
        <v>41</v>
      </c>
    </row>
    <row r="134" spans="1:8" ht="18" x14ac:dyDescent="0.2">
      <c r="A134" s="53"/>
      <c r="B134" s="54"/>
      <c r="C134" s="55"/>
      <c r="D134" s="65" t="s">
        <v>5</v>
      </c>
      <c r="E134" s="66">
        <f>SUM(E28:E133)</f>
        <v>225808.37999999998</v>
      </c>
      <c r="F134" s="57"/>
      <c r="G134" s="58"/>
      <c r="H134" s="11"/>
    </row>
    <row r="135" spans="1:8" ht="18" x14ac:dyDescent="0.2">
      <c r="A135" s="67"/>
      <c r="B135" s="68"/>
      <c r="C135" s="69"/>
      <c r="D135" s="70"/>
      <c r="E135" s="71"/>
      <c r="F135" s="72"/>
      <c r="G135" s="73"/>
      <c r="H135" s="20"/>
    </row>
    <row r="136" spans="1:8" ht="18" x14ac:dyDescent="0.2">
      <c r="A136" s="67"/>
      <c r="B136" s="68"/>
      <c r="C136" s="69"/>
      <c r="D136" s="70"/>
      <c r="E136" s="71"/>
      <c r="F136" s="72"/>
      <c r="G136" s="73"/>
      <c r="H136" s="20"/>
    </row>
    <row r="137" spans="1:8" ht="18" x14ac:dyDescent="0.2">
      <c r="A137" s="67"/>
      <c r="B137" s="68"/>
      <c r="C137" s="69"/>
      <c r="D137" s="70"/>
      <c r="E137" s="71"/>
      <c r="F137" s="72"/>
      <c r="G137" s="73"/>
      <c r="H137" s="20"/>
    </row>
    <row r="138" spans="1:8" ht="18" x14ac:dyDescent="0.2">
      <c r="A138" s="67"/>
      <c r="B138" s="68"/>
      <c r="C138" s="69"/>
      <c r="D138" s="70"/>
      <c r="E138" s="71"/>
      <c r="F138" s="72"/>
      <c r="G138" s="73"/>
      <c r="H138" s="20"/>
    </row>
    <row r="139" spans="1:8" ht="18" x14ac:dyDescent="0.2">
      <c r="A139" s="67"/>
      <c r="B139" s="68"/>
      <c r="C139" s="69"/>
      <c r="D139" s="70"/>
      <c r="E139" s="71"/>
      <c r="F139" s="72"/>
      <c r="G139" s="73"/>
      <c r="H139" s="20"/>
    </row>
    <row r="140" spans="1:8" ht="18" x14ac:dyDescent="0.2">
      <c r="A140" s="67"/>
      <c r="B140" s="68"/>
      <c r="C140" s="69"/>
      <c r="D140" s="70"/>
      <c r="E140" s="71"/>
      <c r="F140" s="72"/>
      <c r="G140" s="73"/>
      <c r="H140" s="20"/>
    </row>
    <row r="141" spans="1:8" ht="18" x14ac:dyDescent="0.2">
      <c r="A141" s="67"/>
      <c r="B141" s="68"/>
      <c r="C141" s="69"/>
      <c r="D141" s="70"/>
      <c r="E141" s="71"/>
      <c r="F141" s="72"/>
      <c r="G141" s="73"/>
      <c r="H141" s="20"/>
    </row>
    <row r="142" spans="1:8" ht="18" x14ac:dyDescent="0.2">
      <c r="A142" s="67"/>
      <c r="B142" s="68"/>
      <c r="C142" s="69"/>
      <c r="D142" s="70"/>
      <c r="E142" s="71"/>
      <c r="F142" s="72"/>
      <c r="G142" s="73"/>
      <c r="H142" s="20"/>
    </row>
    <row r="143" spans="1:8" ht="18" x14ac:dyDescent="0.2">
      <c r="A143" s="67"/>
      <c r="B143" s="68"/>
      <c r="C143" s="69"/>
      <c r="D143" s="70"/>
      <c r="E143" s="71"/>
      <c r="F143" s="72"/>
      <c r="G143" s="73"/>
      <c r="H143" s="20"/>
    </row>
    <row r="144" spans="1:8" ht="18" x14ac:dyDescent="0.2">
      <c r="A144" s="67"/>
      <c r="B144" s="68"/>
      <c r="C144" s="69"/>
      <c r="D144" s="70"/>
      <c r="E144" s="71"/>
      <c r="F144" s="72"/>
      <c r="G144" s="73"/>
      <c r="H144" s="20"/>
    </row>
    <row r="145" spans="1:8" ht="18" x14ac:dyDescent="0.2">
      <c r="A145" s="67"/>
      <c r="B145" s="68"/>
      <c r="C145" s="69"/>
      <c r="D145" s="70"/>
      <c r="E145" s="71"/>
      <c r="F145" s="72"/>
      <c r="G145" s="73"/>
      <c r="H145" s="20"/>
    </row>
    <row r="146" spans="1:8" ht="18" x14ac:dyDescent="0.2">
      <c r="A146" s="67"/>
      <c r="B146" s="68"/>
      <c r="C146" s="69"/>
      <c r="D146" s="70"/>
      <c r="E146" s="71"/>
      <c r="F146" s="72"/>
      <c r="G146" s="73"/>
      <c r="H146" s="20"/>
    </row>
    <row r="147" spans="1:8" ht="18" x14ac:dyDescent="0.2">
      <c r="A147" s="67"/>
      <c r="B147" s="68"/>
      <c r="C147" s="69"/>
      <c r="D147" s="70"/>
      <c r="E147" s="71"/>
      <c r="F147" s="72"/>
      <c r="G147" s="73"/>
      <c r="H147" s="74"/>
    </row>
    <row r="148" spans="1:8" ht="18" x14ac:dyDescent="0.25">
      <c r="A148" s="75"/>
      <c r="B148" s="75"/>
      <c r="C148" s="75"/>
      <c r="D148" s="75"/>
      <c r="E148" s="76"/>
      <c r="F148" s="77"/>
      <c r="G148" s="78"/>
      <c r="H148" s="79"/>
    </row>
    <row r="149" spans="1:8" ht="19.5" x14ac:dyDescent="0.25">
      <c r="A149" s="75"/>
      <c r="B149" s="75"/>
      <c r="C149" s="75"/>
      <c r="D149" s="80" t="s">
        <v>294</v>
      </c>
      <c r="E149" s="76"/>
      <c r="F149" s="77"/>
      <c r="G149" s="78"/>
      <c r="H149" s="79"/>
    </row>
    <row r="150" spans="1:8" ht="19.5" x14ac:dyDescent="0.25">
      <c r="A150" s="75"/>
      <c r="B150" s="75"/>
      <c r="C150" s="75"/>
      <c r="D150" s="81" t="s">
        <v>14</v>
      </c>
      <c r="E150" s="76"/>
      <c r="F150" s="77"/>
      <c r="G150" s="78"/>
      <c r="H150" s="79"/>
    </row>
  </sheetData>
  <sheetProtection selectLockedCells="1" selectUnlockedCells="1"/>
  <mergeCells count="31">
    <mergeCell ref="A10:C10"/>
    <mergeCell ref="D10:H10"/>
    <mergeCell ref="A1:H5"/>
    <mergeCell ref="A7:H7"/>
    <mergeCell ref="A8:C8"/>
    <mergeCell ref="D8:H8"/>
    <mergeCell ref="A9:C9"/>
    <mergeCell ref="D9:H9"/>
    <mergeCell ref="A23:C23"/>
    <mergeCell ref="A19:C19"/>
    <mergeCell ref="A11:C11"/>
    <mergeCell ref="D11:H11"/>
    <mergeCell ref="A12:C12"/>
    <mergeCell ref="D12:H12"/>
    <mergeCell ref="A15:C15"/>
    <mergeCell ref="A16:C16"/>
    <mergeCell ref="A17:C17"/>
    <mergeCell ref="A18:C18"/>
    <mergeCell ref="A20:C20"/>
    <mergeCell ref="A21:C21"/>
    <mergeCell ref="A22:C22"/>
    <mergeCell ref="A14:D14"/>
    <mergeCell ref="H26:H27"/>
    <mergeCell ref="A25:C25"/>
    <mergeCell ref="D25:H25"/>
    <mergeCell ref="A26:B26"/>
    <mergeCell ref="C26:C27"/>
    <mergeCell ref="D26:D27"/>
    <mergeCell ref="E26:E27"/>
    <mergeCell ref="F26:F27"/>
    <mergeCell ref="G26:G27"/>
  </mergeCells>
  <pageMargins left="0.47361111111111109" right="0.1111111111111111" top="1.7715277777777778" bottom="0.59027777777777779" header="0.51180555555555551" footer="0.51180555555555551"/>
  <pageSetup paperSize="9" scale="42" firstPageNumber="0" fitToHeight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3"/>
  <sheetViews>
    <sheetView topLeftCell="F205" workbookViewId="0">
      <selection activeCell="J217" sqref="J217"/>
    </sheetView>
  </sheetViews>
  <sheetFormatPr defaultRowHeight="15" x14ac:dyDescent="0.25"/>
  <cols>
    <col min="1" max="1" width="15.28515625" customWidth="1"/>
    <col min="3" max="3" width="10.5703125" customWidth="1"/>
    <col min="4" max="4" width="10.85546875" customWidth="1"/>
    <col min="5" max="5" width="17.7109375" customWidth="1"/>
    <col min="6" max="6" width="10.85546875" customWidth="1"/>
    <col min="7" max="7" width="27" customWidth="1"/>
    <col min="8" max="8" width="14.42578125" customWidth="1"/>
    <col min="9" max="9" width="15.7109375" customWidth="1"/>
    <col min="10" max="10" width="14" customWidth="1"/>
    <col min="11" max="11" width="20.7109375" customWidth="1"/>
    <col min="12" max="12" width="24" customWidth="1"/>
    <col min="13" max="13" width="18.7109375" customWidth="1"/>
    <col min="14" max="14" width="19.7109375" customWidth="1"/>
    <col min="15" max="15" width="20.140625" customWidth="1"/>
  </cols>
  <sheetData>
    <row r="1" spans="1:15" ht="20.25" x14ac:dyDescent="0.3">
      <c r="A1" s="351" t="s">
        <v>284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2"/>
    </row>
    <row r="2" spans="1:15" ht="20.25" x14ac:dyDescent="0.3">
      <c r="A2" s="353" t="s">
        <v>73</v>
      </c>
      <c r="B2" s="353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5"/>
    </row>
    <row r="3" spans="1:15" ht="18" x14ac:dyDescent="0.25">
      <c r="A3" s="356" t="s">
        <v>292</v>
      </c>
      <c r="B3" s="356"/>
      <c r="C3" s="357"/>
      <c r="D3" s="357"/>
      <c r="E3" s="357"/>
      <c r="F3" s="357"/>
      <c r="G3" s="357"/>
      <c r="H3" s="356" t="s">
        <v>293</v>
      </c>
      <c r="I3" s="357"/>
      <c r="J3" s="357"/>
      <c r="K3" s="357"/>
      <c r="L3" s="357"/>
      <c r="M3" s="357"/>
      <c r="N3" s="357"/>
      <c r="O3" s="358"/>
    </row>
    <row r="4" spans="1:15" ht="18" x14ac:dyDescent="0.25">
      <c r="A4" s="82" t="s">
        <v>104</v>
      </c>
      <c r="B4" s="83"/>
      <c r="C4" s="82"/>
      <c r="D4" s="321" t="s">
        <v>105</v>
      </c>
      <c r="E4" s="321"/>
      <c r="F4" s="321"/>
      <c r="G4" s="84" t="s">
        <v>106</v>
      </c>
      <c r="H4" s="82" t="s">
        <v>8</v>
      </c>
      <c r="I4" s="85" t="s">
        <v>107</v>
      </c>
      <c r="J4" s="85" t="s">
        <v>76</v>
      </c>
      <c r="K4" s="85" t="s">
        <v>77</v>
      </c>
      <c r="L4" s="85" t="s">
        <v>108</v>
      </c>
      <c r="M4" s="85" t="s">
        <v>164</v>
      </c>
      <c r="N4" s="85" t="s">
        <v>165</v>
      </c>
      <c r="O4" s="85" t="s">
        <v>78</v>
      </c>
    </row>
    <row r="5" spans="1:15" ht="18" x14ac:dyDescent="0.25">
      <c r="A5" s="322">
        <v>44074</v>
      </c>
      <c r="B5" s="86" t="s">
        <v>125</v>
      </c>
      <c r="C5" s="87" t="s">
        <v>126</v>
      </c>
      <c r="D5" s="87" t="s">
        <v>74</v>
      </c>
      <c r="E5" s="87" t="s">
        <v>75</v>
      </c>
      <c r="F5" s="88" t="s">
        <v>127</v>
      </c>
      <c r="G5" s="323"/>
      <c r="H5" s="323"/>
      <c r="I5" s="323"/>
      <c r="J5" s="323"/>
      <c r="K5" s="323"/>
      <c r="L5" s="323"/>
      <c r="M5" s="323"/>
      <c r="N5" s="323"/>
      <c r="O5" s="324"/>
    </row>
    <row r="6" spans="1:15" ht="18" x14ac:dyDescent="0.25">
      <c r="A6" s="322"/>
      <c r="B6" s="325">
        <v>100</v>
      </c>
      <c r="C6" s="328">
        <v>5</v>
      </c>
      <c r="D6" s="328">
        <v>19</v>
      </c>
      <c r="E6" s="328">
        <v>1381</v>
      </c>
      <c r="F6" s="328">
        <v>24</v>
      </c>
      <c r="G6" s="331">
        <v>44074</v>
      </c>
      <c r="H6" s="328">
        <v>0</v>
      </c>
      <c r="I6" s="315">
        <v>0</v>
      </c>
      <c r="J6" s="315">
        <v>0</v>
      </c>
      <c r="K6" s="315">
        <v>0</v>
      </c>
      <c r="L6" s="315">
        <v>0</v>
      </c>
      <c r="M6" s="315">
        <v>0</v>
      </c>
      <c r="N6" s="315">
        <v>0</v>
      </c>
      <c r="O6" s="89">
        <v>0</v>
      </c>
    </row>
    <row r="7" spans="1:15" ht="18" x14ac:dyDescent="0.25">
      <c r="A7" s="322"/>
      <c r="B7" s="326"/>
      <c r="C7" s="329"/>
      <c r="D7" s="329"/>
      <c r="E7" s="329"/>
      <c r="F7" s="329"/>
      <c r="G7" s="332"/>
      <c r="H7" s="329"/>
      <c r="I7" s="316"/>
      <c r="J7" s="316"/>
      <c r="K7" s="316"/>
      <c r="L7" s="316"/>
      <c r="M7" s="316"/>
      <c r="N7" s="316"/>
      <c r="O7" s="89">
        <v>0</v>
      </c>
    </row>
    <row r="8" spans="1:15" ht="18" x14ac:dyDescent="0.25">
      <c r="A8" s="322"/>
      <c r="B8" s="327"/>
      <c r="C8" s="330"/>
      <c r="D8" s="330"/>
      <c r="E8" s="330"/>
      <c r="F8" s="330"/>
      <c r="G8" s="333"/>
      <c r="H8" s="330"/>
      <c r="I8" s="317"/>
      <c r="J8" s="317"/>
      <c r="K8" s="317"/>
      <c r="L8" s="317"/>
      <c r="M8" s="317"/>
      <c r="N8" s="317"/>
      <c r="O8" s="90">
        <v>0</v>
      </c>
    </row>
    <row r="9" spans="1:15" ht="18" x14ac:dyDescent="0.25">
      <c r="A9" s="322"/>
      <c r="B9" s="91"/>
      <c r="C9" s="92"/>
      <c r="D9" s="334" t="s">
        <v>109</v>
      </c>
      <c r="E9" s="334"/>
      <c r="F9" s="334"/>
      <c r="G9" s="93" t="s">
        <v>110</v>
      </c>
      <c r="H9" s="94"/>
      <c r="I9" s="89"/>
      <c r="J9" s="89"/>
      <c r="K9" s="89"/>
      <c r="L9" s="89"/>
      <c r="M9" s="89"/>
      <c r="N9" s="89"/>
      <c r="O9" s="89"/>
    </row>
    <row r="10" spans="1:15" ht="18" x14ac:dyDescent="0.25">
      <c r="A10" s="322"/>
      <c r="B10" s="322"/>
      <c r="C10" s="322"/>
      <c r="D10" s="87" t="s">
        <v>74</v>
      </c>
      <c r="E10" s="87" t="s">
        <v>75</v>
      </c>
      <c r="F10" s="88" t="s">
        <v>127</v>
      </c>
      <c r="G10" s="323"/>
      <c r="H10" s="323"/>
      <c r="I10" s="323"/>
      <c r="J10" s="323"/>
      <c r="K10" s="323"/>
      <c r="L10" s="323"/>
      <c r="M10" s="323"/>
      <c r="N10" s="323"/>
      <c r="O10" s="324"/>
    </row>
    <row r="11" spans="1:15" ht="18" x14ac:dyDescent="0.25">
      <c r="A11" s="322"/>
      <c r="B11" s="322"/>
      <c r="C11" s="322"/>
      <c r="D11" s="94">
        <v>4</v>
      </c>
      <c r="E11" s="94">
        <v>296</v>
      </c>
      <c r="F11" s="94">
        <v>13</v>
      </c>
      <c r="G11" s="95">
        <v>44075</v>
      </c>
      <c r="H11" s="94">
        <v>0</v>
      </c>
      <c r="I11" s="89">
        <v>0</v>
      </c>
      <c r="J11" s="89">
        <v>0</v>
      </c>
      <c r="K11" s="89">
        <v>0</v>
      </c>
      <c r="L11" s="89">
        <v>296</v>
      </c>
      <c r="M11" s="89">
        <v>13</v>
      </c>
      <c r="N11" s="89">
        <v>283</v>
      </c>
      <c r="O11" s="90">
        <v>283</v>
      </c>
    </row>
    <row r="12" spans="1:15" ht="18" x14ac:dyDescent="0.25">
      <c r="A12" s="335" t="s">
        <v>166</v>
      </c>
      <c r="B12" s="335"/>
      <c r="C12" s="335"/>
      <c r="D12" s="335"/>
      <c r="E12" s="335"/>
      <c r="F12" s="335"/>
      <c r="G12" s="335"/>
      <c r="H12" s="336" t="s">
        <v>5</v>
      </c>
      <c r="I12" s="336"/>
      <c r="J12" s="336"/>
      <c r="K12" s="336"/>
      <c r="L12" s="90">
        <v>0</v>
      </c>
      <c r="M12" s="90">
        <v>0</v>
      </c>
      <c r="N12" s="90">
        <v>0</v>
      </c>
      <c r="O12" s="96">
        <f>O8+O11</f>
        <v>283</v>
      </c>
    </row>
    <row r="13" spans="1:15" ht="18" x14ac:dyDescent="0.25">
      <c r="A13" s="359"/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1"/>
    </row>
    <row r="14" spans="1:15" ht="18" x14ac:dyDescent="0.25">
      <c r="A14" s="322">
        <v>44075</v>
      </c>
      <c r="B14" s="86" t="s">
        <v>125</v>
      </c>
      <c r="C14" s="87" t="s">
        <v>126</v>
      </c>
      <c r="D14" s="87" t="s">
        <v>74</v>
      </c>
      <c r="E14" s="87" t="s">
        <v>75</v>
      </c>
      <c r="F14" s="88" t="s">
        <v>127</v>
      </c>
      <c r="G14" s="323"/>
      <c r="H14" s="323"/>
      <c r="I14" s="323"/>
      <c r="J14" s="323"/>
      <c r="K14" s="323"/>
      <c r="L14" s="323"/>
      <c r="M14" s="323"/>
      <c r="N14" s="323"/>
      <c r="O14" s="324"/>
    </row>
    <row r="15" spans="1:15" ht="18" x14ac:dyDescent="0.25">
      <c r="A15" s="322"/>
      <c r="B15" s="325">
        <v>100</v>
      </c>
      <c r="C15" s="328">
        <v>5</v>
      </c>
      <c r="D15" s="328">
        <v>11</v>
      </c>
      <c r="E15" s="328">
        <v>1389</v>
      </c>
      <c r="F15" s="328">
        <v>22</v>
      </c>
      <c r="G15" s="331">
        <v>44075</v>
      </c>
      <c r="H15" s="328">
        <v>0</v>
      </c>
      <c r="I15" s="315">
        <v>0</v>
      </c>
      <c r="J15" s="315">
        <v>0</v>
      </c>
      <c r="K15" s="315">
        <v>0</v>
      </c>
      <c r="L15" s="315">
        <v>1439</v>
      </c>
      <c r="M15" s="315">
        <v>24.5</v>
      </c>
      <c r="N15" s="315">
        <f>L15-M15</f>
        <v>1414.5</v>
      </c>
      <c r="O15" s="97">
        <v>1395</v>
      </c>
    </row>
    <row r="16" spans="1:15" ht="18" x14ac:dyDescent="0.25">
      <c r="A16" s="322"/>
      <c r="B16" s="326"/>
      <c r="C16" s="329"/>
      <c r="D16" s="329"/>
      <c r="E16" s="329"/>
      <c r="F16" s="329"/>
      <c r="G16" s="332"/>
      <c r="H16" s="329"/>
      <c r="I16" s="316"/>
      <c r="J16" s="316"/>
      <c r="K16" s="316"/>
      <c r="L16" s="316"/>
      <c r="M16" s="316"/>
      <c r="N16" s="316"/>
      <c r="O16" s="89">
        <v>20</v>
      </c>
    </row>
    <row r="17" spans="1:15" ht="18" x14ac:dyDescent="0.25">
      <c r="A17" s="322"/>
      <c r="B17" s="327"/>
      <c r="C17" s="330"/>
      <c r="D17" s="330"/>
      <c r="E17" s="330"/>
      <c r="F17" s="330"/>
      <c r="G17" s="333"/>
      <c r="H17" s="330"/>
      <c r="I17" s="317"/>
      <c r="J17" s="317"/>
      <c r="K17" s="317"/>
      <c r="L17" s="317"/>
      <c r="M17" s="317"/>
      <c r="N17" s="317"/>
      <c r="O17" s="90">
        <f>O15+O16</f>
        <v>1415</v>
      </c>
    </row>
    <row r="18" spans="1:15" ht="18" x14ac:dyDescent="0.25">
      <c r="A18" s="322"/>
      <c r="B18" s="91"/>
      <c r="C18" s="92"/>
      <c r="D18" s="334" t="s">
        <v>109</v>
      </c>
      <c r="E18" s="334"/>
      <c r="F18" s="334"/>
      <c r="G18" s="93" t="s">
        <v>110</v>
      </c>
      <c r="H18" s="94"/>
      <c r="I18" s="89"/>
      <c r="J18" s="89"/>
      <c r="K18" s="89"/>
      <c r="L18" s="89"/>
      <c r="M18" s="89"/>
      <c r="N18" s="89"/>
      <c r="O18" s="89"/>
    </row>
    <row r="19" spans="1:15" ht="18" x14ac:dyDescent="0.25">
      <c r="A19" s="322"/>
      <c r="B19" s="322"/>
      <c r="C19" s="322"/>
      <c r="D19" s="87" t="s">
        <v>74</v>
      </c>
      <c r="E19" s="87" t="s">
        <v>75</v>
      </c>
      <c r="F19" s="88" t="s">
        <v>127</v>
      </c>
      <c r="G19" s="323"/>
      <c r="H19" s="323"/>
      <c r="I19" s="323"/>
      <c r="J19" s="323"/>
      <c r="K19" s="323"/>
      <c r="L19" s="323"/>
      <c r="M19" s="323"/>
      <c r="N19" s="323"/>
      <c r="O19" s="324"/>
    </row>
    <row r="20" spans="1:15" ht="18" x14ac:dyDescent="0.25">
      <c r="A20" s="322"/>
      <c r="B20" s="322"/>
      <c r="C20" s="322"/>
      <c r="D20" s="94">
        <v>0</v>
      </c>
      <c r="E20" s="94">
        <v>300</v>
      </c>
      <c r="F20" s="94">
        <v>11</v>
      </c>
      <c r="G20" s="95">
        <v>44076</v>
      </c>
      <c r="H20" s="94">
        <v>0</v>
      </c>
      <c r="I20" s="89">
        <v>0</v>
      </c>
      <c r="J20" s="89">
        <v>0</v>
      </c>
      <c r="K20" s="89">
        <v>0</v>
      </c>
      <c r="L20" s="89">
        <v>300</v>
      </c>
      <c r="M20" s="89">
        <v>11</v>
      </c>
      <c r="N20" s="98">
        <f>L20-M20</f>
        <v>289</v>
      </c>
      <c r="O20" s="90">
        <v>283</v>
      </c>
    </row>
    <row r="21" spans="1:15" ht="18" x14ac:dyDescent="0.25">
      <c r="A21" s="323"/>
      <c r="B21" s="323"/>
      <c r="C21" s="323"/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323"/>
      <c r="O21" s="324"/>
    </row>
    <row r="22" spans="1:15" ht="18" x14ac:dyDescent="0.25">
      <c r="A22" s="82" t="s">
        <v>104</v>
      </c>
      <c r="B22" s="83"/>
      <c r="C22" s="82"/>
      <c r="D22" s="321" t="s">
        <v>105</v>
      </c>
      <c r="E22" s="321"/>
      <c r="F22" s="321"/>
      <c r="G22" s="99" t="s">
        <v>106</v>
      </c>
      <c r="H22" s="85" t="s">
        <v>8</v>
      </c>
      <c r="I22" s="85" t="s">
        <v>107</v>
      </c>
      <c r="J22" s="85" t="s">
        <v>76</v>
      </c>
      <c r="K22" s="85" t="s">
        <v>77</v>
      </c>
      <c r="L22" s="85" t="s">
        <v>108</v>
      </c>
      <c r="M22" s="85" t="s">
        <v>164</v>
      </c>
      <c r="N22" s="85" t="s">
        <v>165</v>
      </c>
      <c r="O22" s="85" t="s">
        <v>78</v>
      </c>
    </row>
    <row r="23" spans="1:15" ht="18" x14ac:dyDescent="0.25">
      <c r="A23" s="322">
        <v>44076</v>
      </c>
      <c r="B23" s="86" t="s">
        <v>125</v>
      </c>
      <c r="C23" s="87" t="s">
        <v>126</v>
      </c>
      <c r="D23" s="87" t="s">
        <v>74</v>
      </c>
      <c r="E23" s="87" t="s">
        <v>75</v>
      </c>
      <c r="F23" s="88" t="s">
        <v>127</v>
      </c>
      <c r="G23" s="324"/>
      <c r="H23" s="324"/>
      <c r="I23" s="324"/>
      <c r="J23" s="324"/>
      <c r="K23" s="324"/>
      <c r="L23" s="324"/>
      <c r="M23" s="324"/>
      <c r="N23" s="324"/>
      <c r="O23" s="324"/>
    </row>
    <row r="24" spans="1:15" ht="18" x14ac:dyDescent="0.25">
      <c r="A24" s="322"/>
      <c r="B24" s="341">
        <v>100</v>
      </c>
      <c r="C24" s="323">
        <v>9</v>
      </c>
      <c r="D24" s="323">
        <v>14</v>
      </c>
      <c r="E24" s="323">
        <v>1386</v>
      </c>
      <c r="F24" s="323">
        <v>5</v>
      </c>
      <c r="G24" s="322">
        <v>44076</v>
      </c>
      <c r="H24" s="323">
        <v>0</v>
      </c>
      <c r="I24" s="324">
        <v>0</v>
      </c>
      <c r="J24" s="324">
        <v>0</v>
      </c>
      <c r="K24" s="324">
        <v>0</v>
      </c>
      <c r="L24" s="324">
        <v>1436</v>
      </c>
      <c r="M24" s="315">
        <v>9.5</v>
      </c>
      <c r="N24" s="315">
        <f>L24-M24</f>
        <v>1426.5</v>
      </c>
      <c r="O24" s="89">
        <v>1406</v>
      </c>
    </row>
    <row r="25" spans="1:15" ht="18" x14ac:dyDescent="0.25">
      <c r="A25" s="322"/>
      <c r="B25" s="341"/>
      <c r="C25" s="323"/>
      <c r="D25" s="323"/>
      <c r="E25" s="323"/>
      <c r="F25" s="323"/>
      <c r="G25" s="322"/>
      <c r="H25" s="323"/>
      <c r="I25" s="324"/>
      <c r="J25" s="324"/>
      <c r="K25" s="324"/>
      <c r="L25" s="324"/>
      <c r="M25" s="316"/>
      <c r="N25" s="316"/>
      <c r="O25" s="89">
        <v>2</v>
      </c>
    </row>
    <row r="26" spans="1:15" ht="18" x14ac:dyDescent="0.25">
      <c r="A26" s="322"/>
      <c r="B26" s="341"/>
      <c r="C26" s="323"/>
      <c r="D26" s="323"/>
      <c r="E26" s="323"/>
      <c r="F26" s="323"/>
      <c r="G26" s="322"/>
      <c r="H26" s="323"/>
      <c r="I26" s="324"/>
      <c r="J26" s="324"/>
      <c r="K26" s="324"/>
      <c r="L26" s="324"/>
      <c r="M26" s="316"/>
      <c r="N26" s="316"/>
      <c r="O26" s="89">
        <v>20</v>
      </c>
    </row>
    <row r="27" spans="1:15" ht="18" x14ac:dyDescent="0.25">
      <c r="A27" s="322"/>
      <c r="B27" s="341"/>
      <c r="C27" s="323"/>
      <c r="D27" s="323"/>
      <c r="E27" s="323"/>
      <c r="F27" s="323"/>
      <c r="G27" s="322"/>
      <c r="H27" s="323"/>
      <c r="I27" s="324"/>
      <c r="J27" s="324"/>
      <c r="K27" s="324"/>
      <c r="L27" s="324"/>
      <c r="M27" s="317"/>
      <c r="N27" s="317"/>
      <c r="O27" s="90">
        <f>O24+O25+O26</f>
        <v>1428</v>
      </c>
    </row>
    <row r="28" spans="1:15" ht="18" x14ac:dyDescent="0.25">
      <c r="A28" s="322"/>
      <c r="B28" s="91"/>
      <c r="C28" s="92"/>
      <c r="D28" s="334" t="s">
        <v>109</v>
      </c>
      <c r="E28" s="334"/>
      <c r="F28" s="334"/>
      <c r="G28" s="93" t="s">
        <v>110</v>
      </c>
      <c r="H28" s="94"/>
      <c r="I28" s="89"/>
      <c r="J28" s="89"/>
      <c r="K28" s="89"/>
      <c r="L28" s="89"/>
      <c r="M28" s="89"/>
      <c r="N28" s="89"/>
      <c r="O28" s="89"/>
    </row>
    <row r="29" spans="1:15" ht="18" x14ac:dyDescent="0.25">
      <c r="A29" s="322"/>
      <c r="B29" s="322"/>
      <c r="C29" s="322"/>
      <c r="D29" s="87" t="s">
        <v>74</v>
      </c>
      <c r="E29" s="87" t="s">
        <v>75</v>
      </c>
      <c r="F29" s="88" t="s">
        <v>127</v>
      </c>
      <c r="G29" s="323"/>
      <c r="H29" s="323"/>
      <c r="I29" s="323"/>
      <c r="J29" s="323"/>
      <c r="K29" s="323"/>
      <c r="L29" s="323"/>
      <c r="M29" s="323"/>
      <c r="N29" s="323"/>
      <c r="O29" s="324"/>
    </row>
    <row r="30" spans="1:15" ht="18" x14ac:dyDescent="0.25">
      <c r="A30" s="322"/>
      <c r="B30" s="322"/>
      <c r="C30" s="322"/>
      <c r="D30" s="94">
        <v>2</v>
      </c>
      <c r="E30" s="94">
        <v>298</v>
      </c>
      <c r="F30" s="94">
        <v>11</v>
      </c>
      <c r="G30" s="95">
        <v>44077</v>
      </c>
      <c r="H30" s="94">
        <v>0</v>
      </c>
      <c r="I30" s="89">
        <v>0</v>
      </c>
      <c r="J30" s="89">
        <v>0</v>
      </c>
      <c r="K30" s="89">
        <v>0</v>
      </c>
      <c r="L30" s="89">
        <v>298</v>
      </c>
      <c r="M30" s="89">
        <v>11</v>
      </c>
      <c r="N30" s="98">
        <f>L30-M30</f>
        <v>287</v>
      </c>
      <c r="O30" s="90">
        <v>287</v>
      </c>
    </row>
    <row r="31" spans="1:15" ht="18" x14ac:dyDescent="0.25">
      <c r="A31" s="323" t="s">
        <v>285</v>
      </c>
      <c r="B31" s="323"/>
      <c r="C31" s="323"/>
      <c r="D31" s="323"/>
      <c r="E31" s="323"/>
      <c r="F31" s="323"/>
      <c r="G31" s="323"/>
      <c r="H31" s="323"/>
      <c r="I31" s="323"/>
      <c r="J31" s="323"/>
      <c r="K31" s="323"/>
      <c r="L31" s="323"/>
      <c r="M31" s="323"/>
      <c r="N31" s="323"/>
      <c r="O31" s="324"/>
    </row>
    <row r="32" spans="1:15" ht="18" x14ac:dyDescent="0.25">
      <c r="A32" s="82" t="s">
        <v>104</v>
      </c>
      <c r="B32" s="83"/>
      <c r="C32" s="82"/>
      <c r="D32" s="321" t="s">
        <v>105</v>
      </c>
      <c r="E32" s="321"/>
      <c r="F32" s="321"/>
      <c r="G32" s="84" t="s">
        <v>106</v>
      </c>
      <c r="H32" s="82" t="s">
        <v>8</v>
      </c>
      <c r="I32" s="85" t="s">
        <v>107</v>
      </c>
      <c r="J32" s="85" t="s">
        <v>76</v>
      </c>
      <c r="K32" s="85" t="s">
        <v>77</v>
      </c>
      <c r="L32" s="85" t="s">
        <v>108</v>
      </c>
      <c r="M32" s="85" t="s">
        <v>164</v>
      </c>
      <c r="N32" s="85" t="s">
        <v>165</v>
      </c>
      <c r="O32" s="85" t="s">
        <v>78</v>
      </c>
    </row>
    <row r="33" spans="1:15" ht="18" x14ac:dyDescent="0.25">
      <c r="A33" s="322">
        <v>44077</v>
      </c>
      <c r="B33" s="86" t="s">
        <v>125</v>
      </c>
      <c r="C33" s="87" t="s">
        <v>126</v>
      </c>
      <c r="D33" s="87" t="s">
        <v>74</v>
      </c>
      <c r="E33" s="87" t="s">
        <v>75</v>
      </c>
      <c r="F33" s="88" t="s">
        <v>127</v>
      </c>
      <c r="G33" s="323"/>
      <c r="H33" s="323"/>
      <c r="I33" s="323"/>
      <c r="J33" s="323"/>
      <c r="K33" s="323"/>
      <c r="L33" s="323"/>
      <c r="M33" s="323"/>
      <c r="N33" s="323"/>
      <c r="O33" s="324"/>
    </row>
    <row r="34" spans="1:15" ht="18" x14ac:dyDescent="0.25">
      <c r="A34" s="322"/>
      <c r="B34" s="91">
        <v>100</v>
      </c>
      <c r="C34" s="94">
        <v>7</v>
      </c>
      <c r="D34" s="94">
        <v>17</v>
      </c>
      <c r="E34" s="94">
        <v>1383</v>
      </c>
      <c r="F34" s="94">
        <v>22</v>
      </c>
      <c r="G34" s="95">
        <v>44077</v>
      </c>
      <c r="H34" s="94">
        <v>0</v>
      </c>
      <c r="I34" s="89">
        <v>0</v>
      </c>
      <c r="J34" s="100">
        <v>0</v>
      </c>
      <c r="K34" s="100">
        <v>0</v>
      </c>
      <c r="L34" s="100">
        <v>1433</v>
      </c>
      <c r="M34" s="101">
        <v>25.5</v>
      </c>
      <c r="N34" s="97">
        <f>L34-M34</f>
        <v>1407.5</v>
      </c>
      <c r="O34" s="90">
        <v>1409</v>
      </c>
    </row>
    <row r="35" spans="1:15" ht="18" x14ac:dyDescent="0.25">
      <c r="A35" s="322"/>
      <c r="B35" s="91"/>
      <c r="C35" s="92"/>
      <c r="D35" s="334" t="s">
        <v>109</v>
      </c>
      <c r="E35" s="334"/>
      <c r="F35" s="334"/>
      <c r="G35" s="93" t="s">
        <v>110</v>
      </c>
      <c r="H35" s="94"/>
      <c r="I35" s="89"/>
      <c r="J35" s="89"/>
      <c r="K35" s="89"/>
      <c r="L35" s="89"/>
      <c r="M35" s="89"/>
      <c r="N35" s="89"/>
      <c r="O35" s="89"/>
    </row>
    <row r="36" spans="1:15" ht="18" x14ac:dyDescent="0.25">
      <c r="A36" s="322"/>
      <c r="B36" s="322"/>
      <c r="C36" s="322"/>
      <c r="D36" s="87" t="s">
        <v>74</v>
      </c>
      <c r="E36" s="87" t="s">
        <v>75</v>
      </c>
      <c r="F36" s="88" t="s">
        <v>127</v>
      </c>
      <c r="G36" s="323"/>
      <c r="H36" s="323"/>
      <c r="I36" s="323"/>
      <c r="J36" s="323"/>
      <c r="K36" s="323"/>
      <c r="L36" s="323"/>
      <c r="M36" s="323"/>
      <c r="N36" s="323"/>
      <c r="O36" s="324"/>
    </row>
    <row r="37" spans="1:15" ht="18" x14ac:dyDescent="0.25">
      <c r="A37" s="322"/>
      <c r="B37" s="322"/>
      <c r="C37" s="322"/>
      <c r="D37" s="328">
        <v>1</v>
      </c>
      <c r="E37" s="328">
        <v>299</v>
      </c>
      <c r="F37" s="328">
        <v>8</v>
      </c>
      <c r="G37" s="331">
        <v>44078</v>
      </c>
      <c r="H37" s="328">
        <v>0</v>
      </c>
      <c r="I37" s="315">
        <v>0</v>
      </c>
      <c r="J37" s="315">
        <v>0</v>
      </c>
      <c r="K37" s="315">
        <v>0</v>
      </c>
      <c r="L37" s="315">
        <v>299</v>
      </c>
      <c r="M37" s="315">
        <v>8</v>
      </c>
      <c r="N37" s="315">
        <f>L37-M37</f>
        <v>291</v>
      </c>
      <c r="O37" s="89">
        <v>251</v>
      </c>
    </row>
    <row r="38" spans="1:15" ht="18" x14ac:dyDescent="0.25">
      <c r="A38" s="322"/>
      <c r="B38" s="322"/>
      <c r="C38" s="322"/>
      <c r="D38" s="329"/>
      <c r="E38" s="329"/>
      <c r="F38" s="329"/>
      <c r="G38" s="332"/>
      <c r="H38" s="329"/>
      <c r="I38" s="316"/>
      <c r="J38" s="316"/>
      <c r="K38" s="316"/>
      <c r="L38" s="316"/>
      <c r="M38" s="316"/>
      <c r="N38" s="316"/>
      <c r="O38" s="89">
        <v>40</v>
      </c>
    </row>
    <row r="39" spans="1:15" ht="18" x14ac:dyDescent="0.25">
      <c r="A39" s="322"/>
      <c r="B39" s="322"/>
      <c r="C39" s="322"/>
      <c r="D39" s="330"/>
      <c r="E39" s="330"/>
      <c r="F39" s="330"/>
      <c r="G39" s="333"/>
      <c r="H39" s="330"/>
      <c r="I39" s="317"/>
      <c r="J39" s="317"/>
      <c r="K39" s="317"/>
      <c r="L39" s="317"/>
      <c r="M39" s="317"/>
      <c r="N39" s="317"/>
      <c r="O39" s="90">
        <f>O37+O38</f>
        <v>291</v>
      </c>
    </row>
    <row r="40" spans="1:15" ht="18" x14ac:dyDescent="0.25">
      <c r="A40" s="323"/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3"/>
      <c r="N40" s="323"/>
      <c r="O40" s="324"/>
    </row>
    <row r="41" spans="1:15" ht="18" x14ac:dyDescent="0.25">
      <c r="A41" s="82" t="s">
        <v>104</v>
      </c>
      <c r="B41" s="83"/>
      <c r="C41" s="82"/>
      <c r="D41" s="321" t="s">
        <v>105</v>
      </c>
      <c r="E41" s="321"/>
      <c r="F41" s="321"/>
      <c r="G41" s="84" t="s">
        <v>106</v>
      </c>
      <c r="H41" s="82" t="s">
        <v>8</v>
      </c>
      <c r="I41" s="85" t="s">
        <v>107</v>
      </c>
      <c r="J41" s="85" t="s">
        <v>76</v>
      </c>
      <c r="K41" s="85" t="s">
        <v>77</v>
      </c>
      <c r="L41" s="85" t="s">
        <v>108</v>
      </c>
      <c r="M41" s="85" t="s">
        <v>164</v>
      </c>
      <c r="N41" s="85" t="s">
        <v>165</v>
      </c>
      <c r="O41" s="85" t="s">
        <v>78</v>
      </c>
    </row>
    <row r="42" spans="1:15" ht="18" x14ac:dyDescent="0.25">
      <c r="A42" s="322">
        <v>44078</v>
      </c>
      <c r="B42" s="86" t="s">
        <v>125</v>
      </c>
      <c r="C42" s="87" t="s">
        <v>126</v>
      </c>
      <c r="D42" s="87" t="s">
        <v>74</v>
      </c>
      <c r="E42" s="87" t="s">
        <v>75</v>
      </c>
      <c r="F42" s="88" t="s">
        <v>127</v>
      </c>
      <c r="G42" s="323"/>
      <c r="H42" s="323"/>
      <c r="I42" s="323"/>
      <c r="J42" s="323"/>
      <c r="K42" s="323"/>
      <c r="L42" s="323"/>
      <c r="M42" s="323"/>
      <c r="N42" s="323"/>
      <c r="O42" s="324"/>
    </row>
    <row r="43" spans="1:15" ht="18" x14ac:dyDescent="0.25">
      <c r="A43" s="322"/>
      <c r="B43" s="325">
        <v>100</v>
      </c>
      <c r="C43" s="328">
        <v>5</v>
      </c>
      <c r="D43" s="328">
        <v>20</v>
      </c>
      <c r="E43" s="328">
        <v>1380</v>
      </c>
      <c r="F43" s="328">
        <v>22</v>
      </c>
      <c r="G43" s="331">
        <v>44078</v>
      </c>
      <c r="H43" s="328">
        <v>0</v>
      </c>
      <c r="I43" s="315">
        <v>0</v>
      </c>
      <c r="J43" s="315">
        <v>0</v>
      </c>
      <c r="K43" s="315">
        <v>0</v>
      </c>
      <c r="L43" s="315">
        <v>1430</v>
      </c>
      <c r="M43" s="315">
        <v>24.5</v>
      </c>
      <c r="N43" s="315">
        <f>L43-M43</f>
        <v>1405.5</v>
      </c>
      <c r="O43" s="89">
        <v>1385</v>
      </c>
    </row>
    <row r="44" spans="1:15" ht="18" x14ac:dyDescent="0.25">
      <c r="A44" s="322"/>
      <c r="B44" s="326"/>
      <c r="C44" s="329"/>
      <c r="D44" s="329"/>
      <c r="E44" s="329"/>
      <c r="F44" s="329"/>
      <c r="G44" s="332"/>
      <c r="H44" s="329"/>
      <c r="I44" s="316"/>
      <c r="J44" s="316"/>
      <c r="K44" s="316"/>
      <c r="L44" s="316"/>
      <c r="M44" s="316"/>
      <c r="N44" s="316"/>
      <c r="O44" s="89">
        <v>20</v>
      </c>
    </row>
    <row r="45" spans="1:15" ht="18" x14ac:dyDescent="0.25">
      <c r="A45" s="322"/>
      <c r="B45" s="327"/>
      <c r="C45" s="330"/>
      <c r="D45" s="330"/>
      <c r="E45" s="330"/>
      <c r="F45" s="330"/>
      <c r="G45" s="333"/>
      <c r="H45" s="330"/>
      <c r="I45" s="317"/>
      <c r="J45" s="317"/>
      <c r="K45" s="317"/>
      <c r="L45" s="317"/>
      <c r="M45" s="317"/>
      <c r="N45" s="317"/>
      <c r="O45" s="90">
        <f>O43+O44</f>
        <v>1405</v>
      </c>
    </row>
    <row r="46" spans="1:15" ht="18" x14ac:dyDescent="0.25">
      <c r="A46" s="322"/>
      <c r="B46" s="91"/>
      <c r="C46" s="92"/>
      <c r="D46" s="334" t="s">
        <v>109</v>
      </c>
      <c r="E46" s="334"/>
      <c r="F46" s="334"/>
      <c r="G46" s="93" t="s">
        <v>110</v>
      </c>
      <c r="H46" s="94"/>
      <c r="I46" s="89"/>
      <c r="J46" s="89"/>
      <c r="K46" s="89"/>
      <c r="L46" s="89"/>
      <c r="M46" s="89"/>
      <c r="N46" s="89"/>
      <c r="O46" s="89"/>
    </row>
    <row r="47" spans="1:15" ht="18" x14ac:dyDescent="0.25">
      <c r="A47" s="322"/>
      <c r="B47" s="322"/>
      <c r="C47" s="322"/>
      <c r="D47" s="87" t="s">
        <v>74</v>
      </c>
      <c r="E47" s="87" t="s">
        <v>75</v>
      </c>
      <c r="F47" s="88" t="s">
        <v>127</v>
      </c>
      <c r="G47" s="323"/>
      <c r="H47" s="323"/>
      <c r="I47" s="323"/>
      <c r="J47" s="323"/>
      <c r="K47" s="323"/>
      <c r="L47" s="323"/>
      <c r="M47" s="323"/>
      <c r="N47" s="323"/>
      <c r="O47" s="324"/>
    </row>
    <row r="48" spans="1:15" ht="18" x14ac:dyDescent="0.25">
      <c r="A48" s="322"/>
      <c r="B48" s="322"/>
      <c r="C48" s="322"/>
      <c r="D48" s="94">
        <v>1</v>
      </c>
      <c r="E48" s="94">
        <v>299</v>
      </c>
      <c r="F48" s="94">
        <v>10</v>
      </c>
      <c r="G48" s="95">
        <v>44082</v>
      </c>
      <c r="H48" s="94">
        <v>0</v>
      </c>
      <c r="I48" s="89">
        <v>0</v>
      </c>
      <c r="J48" s="89">
        <v>0</v>
      </c>
      <c r="K48" s="89">
        <v>0</v>
      </c>
      <c r="L48" s="89">
        <v>299</v>
      </c>
      <c r="M48" s="97">
        <v>10</v>
      </c>
      <c r="N48" s="97">
        <f>L48-M48</f>
        <v>289</v>
      </c>
      <c r="O48" s="90">
        <v>290</v>
      </c>
    </row>
    <row r="49" spans="1:15" ht="18" x14ac:dyDescent="0.25">
      <c r="A49" s="335" t="s">
        <v>286</v>
      </c>
      <c r="B49" s="335"/>
      <c r="C49" s="335"/>
      <c r="D49" s="335"/>
      <c r="E49" s="335"/>
      <c r="F49" s="335"/>
      <c r="G49" s="335"/>
      <c r="H49" s="336" t="s">
        <v>5</v>
      </c>
      <c r="I49" s="336"/>
      <c r="J49" s="336"/>
      <c r="K49" s="336"/>
      <c r="L49" s="90">
        <f>L15+L20+L24+L30+L34+L37+L43+L48</f>
        <v>6934</v>
      </c>
      <c r="M49" s="90">
        <f>M15+M20+M24+M30+M34+M37+M43+M48</f>
        <v>124</v>
      </c>
      <c r="N49" s="90">
        <f>N15+N20+N24+N30+N34+N37+N43+N48</f>
        <v>6810</v>
      </c>
      <c r="O49" s="96">
        <f>O17+O20+O27+O30+O34+O39+O45+O48</f>
        <v>6808</v>
      </c>
    </row>
    <row r="50" spans="1:15" ht="18" x14ac:dyDescent="0.25">
      <c r="A50" s="323"/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4"/>
    </row>
    <row r="51" spans="1:15" ht="18" x14ac:dyDescent="0.25">
      <c r="A51" s="82" t="s">
        <v>104</v>
      </c>
      <c r="B51" s="83"/>
      <c r="C51" s="82"/>
      <c r="D51" s="321" t="s">
        <v>105</v>
      </c>
      <c r="E51" s="321"/>
      <c r="F51" s="321"/>
      <c r="G51" s="84" t="s">
        <v>106</v>
      </c>
      <c r="H51" s="82" t="s">
        <v>8</v>
      </c>
      <c r="I51" s="85" t="s">
        <v>107</v>
      </c>
      <c r="J51" s="85" t="s">
        <v>76</v>
      </c>
      <c r="K51" s="85" t="s">
        <v>77</v>
      </c>
      <c r="L51" s="85" t="s">
        <v>108</v>
      </c>
      <c r="M51" s="85" t="s">
        <v>164</v>
      </c>
      <c r="N51" s="85" t="s">
        <v>165</v>
      </c>
      <c r="O51" s="85" t="s">
        <v>78</v>
      </c>
    </row>
    <row r="52" spans="1:15" ht="18" x14ac:dyDescent="0.25">
      <c r="A52" s="322">
        <v>44082</v>
      </c>
      <c r="B52" s="86" t="s">
        <v>125</v>
      </c>
      <c r="C52" s="87" t="s">
        <v>126</v>
      </c>
      <c r="D52" s="87" t="s">
        <v>74</v>
      </c>
      <c r="E52" s="87" t="s">
        <v>75</v>
      </c>
      <c r="F52" s="88" t="s">
        <v>127</v>
      </c>
      <c r="G52" s="323"/>
      <c r="H52" s="323"/>
      <c r="I52" s="323"/>
      <c r="J52" s="323"/>
      <c r="K52" s="323"/>
      <c r="L52" s="323"/>
      <c r="M52" s="323"/>
      <c r="N52" s="323"/>
      <c r="O52" s="324"/>
    </row>
    <row r="53" spans="1:15" ht="18" x14ac:dyDescent="0.25">
      <c r="A53" s="322"/>
      <c r="B53" s="91">
        <v>100</v>
      </c>
      <c r="C53" s="94">
        <v>6</v>
      </c>
      <c r="D53" s="94">
        <v>13</v>
      </c>
      <c r="E53" s="94">
        <v>1387</v>
      </c>
      <c r="F53" s="94">
        <v>23</v>
      </c>
      <c r="G53" s="95">
        <v>44082</v>
      </c>
      <c r="H53" s="94">
        <v>0</v>
      </c>
      <c r="I53" s="89">
        <v>0</v>
      </c>
      <c r="J53" s="89">
        <v>0</v>
      </c>
      <c r="K53" s="89">
        <v>0</v>
      </c>
      <c r="L53" s="89">
        <v>1437</v>
      </c>
      <c r="M53" s="89">
        <v>26</v>
      </c>
      <c r="N53" s="98">
        <f>L53-M53</f>
        <v>1411</v>
      </c>
      <c r="O53" s="90">
        <v>1411</v>
      </c>
    </row>
    <row r="54" spans="1:15" ht="18" x14ac:dyDescent="0.25">
      <c r="A54" s="322"/>
      <c r="B54" s="91"/>
      <c r="C54" s="92"/>
      <c r="D54" s="334" t="s">
        <v>109</v>
      </c>
      <c r="E54" s="334"/>
      <c r="F54" s="334"/>
      <c r="G54" s="93" t="s">
        <v>110</v>
      </c>
      <c r="H54" s="94"/>
      <c r="I54" s="89"/>
      <c r="J54" s="89"/>
      <c r="K54" s="89"/>
      <c r="L54" s="89"/>
      <c r="M54" s="89"/>
      <c r="N54" s="89"/>
      <c r="O54" s="89"/>
    </row>
    <row r="55" spans="1:15" ht="18" x14ac:dyDescent="0.25">
      <c r="A55" s="322"/>
      <c r="B55" s="322"/>
      <c r="C55" s="322"/>
      <c r="D55" s="87" t="s">
        <v>74</v>
      </c>
      <c r="E55" s="87" t="s">
        <v>75</v>
      </c>
      <c r="F55" s="88" t="s">
        <v>127</v>
      </c>
      <c r="G55" s="323"/>
      <c r="H55" s="323"/>
      <c r="I55" s="323"/>
      <c r="J55" s="323"/>
      <c r="K55" s="323"/>
      <c r="L55" s="323"/>
      <c r="M55" s="323"/>
      <c r="N55" s="323"/>
      <c r="O55" s="324"/>
    </row>
    <row r="56" spans="1:15" ht="18" x14ac:dyDescent="0.25">
      <c r="A56" s="322"/>
      <c r="B56" s="322"/>
      <c r="C56" s="322"/>
      <c r="D56" s="94">
        <v>1</v>
      </c>
      <c r="E56" s="94">
        <v>299</v>
      </c>
      <c r="F56" s="94">
        <v>8</v>
      </c>
      <c r="G56" s="95">
        <v>44083</v>
      </c>
      <c r="H56" s="94">
        <v>0</v>
      </c>
      <c r="I56" s="89">
        <v>0</v>
      </c>
      <c r="J56" s="89">
        <v>0</v>
      </c>
      <c r="K56" s="89">
        <v>0</v>
      </c>
      <c r="L56" s="89">
        <v>299</v>
      </c>
      <c r="M56" s="97">
        <v>8</v>
      </c>
      <c r="N56" s="97">
        <f>L56-M56</f>
        <v>291</v>
      </c>
      <c r="O56" s="90">
        <v>291</v>
      </c>
    </row>
    <row r="57" spans="1:15" ht="18" x14ac:dyDescent="0.25">
      <c r="A57" s="323"/>
      <c r="B57" s="323"/>
      <c r="C57" s="323"/>
      <c r="D57" s="323"/>
      <c r="E57" s="323"/>
      <c r="F57" s="323"/>
      <c r="G57" s="323"/>
      <c r="H57" s="323"/>
      <c r="I57" s="323"/>
      <c r="J57" s="323"/>
      <c r="K57" s="323"/>
      <c r="L57" s="323"/>
      <c r="M57" s="323"/>
      <c r="N57" s="323"/>
      <c r="O57" s="324"/>
    </row>
    <row r="58" spans="1:15" ht="18" x14ac:dyDescent="0.25">
      <c r="A58" s="82" t="s">
        <v>104</v>
      </c>
      <c r="B58" s="83"/>
      <c r="C58" s="82"/>
      <c r="D58" s="321" t="s">
        <v>105</v>
      </c>
      <c r="E58" s="321"/>
      <c r="F58" s="321"/>
      <c r="G58" s="84" t="s">
        <v>106</v>
      </c>
      <c r="H58" s="82" t="s">
        <v>8</v>
      </c>
      <c r="I58" s="85" t="s">
        <v>107</v>
      </c>
      <c r="J58" s="85" t="s">
        <v>76</v>
      </c>
      <c r="K58" s="85" t="s">
        <v>77</v>
      </c>
      <c r="L58" s="85" t="s">
        <v>108</v>
      </c>
      <c r="M58" s="85" t="s">
        <v>164</v>
      </c>
      <c r="N58" s="85" t="s">
        <v>165</v>
      </c>
      <c r="O58" s="85" t="s">
        <v>78</v>
      </c>
    </row>
    <row r="59" spans="1:15" ht="18" x14ac:dyDescent="0.25">
      <c r="A59" s="322">
        <v>44083</v>
      </c>
      <c r="B59" s="86" t="s">
        <v>125</v>
      </c>
      <c r="C59" s="87" t="s">
        <v>126</v>
      </c>
      <c r="D59" s="87" t="s">
        <v>74</v>
      </c>
      <c r="E59" s="87" t="s">
        <v>75</v>
      </c>
      <c r="F59" s="88" t="s">
        <v>127</v>
      </c>
      <c r="G59" s="323"/>
      <c r="H59" s="323"/>
      <c r="I59" s="323"/>
      <c r="J59" s="323"/>
      <c r="K59" s="323"/>
      <c r="L59" s="323"/>
      <c r="M59" s="323"/>
      <c r="N59" s="323"/>
      <c r="O59" s="324"/>
    </row>
    <row r="60" spans="1:15" ht="18" x14ac:dyDescent="0.25">
      <c r="A60" s="322"/>
      <c r="B60" s="91">
        <v>100</v>
      </c>
      <c r="C60" s="94">
        <v>6</v>
      </c>
      <c r="D60" s="94">
        <v>12</v>
      </c>
      <c r="E60" s="94">
        <v>1388</v>
      </c>
      <c r="F60" s="94">
        <v>30</v>
      </c>
      <c r="G60" s="95">
        <v>44083</v>
      </c>
      <c r="H60" s="94">
        <v>0</v>
      </c>
      <c r="I60" s="89">
        <v>0</v>
      </c>
      <c r="J60" s="89">
        <v>0</v>
      </c>
      <c r="K60" s="89">
        <v>0</v>
      </c>
      <c r="L60" s="89">
        <v>1438</v>
      </c>
      <c r="M60" s="97">
        <v>33</v>
      </c>
      <c r="N60" s="97">
        <f>L60-M60</f>
        <v>1405</v>
      </c>
      <c r="O60" s="90">
        <v>1406</v>
      </c>
    </row>
    <row r="61" spans="1:15" ht="18" x14ac:dyDescent="0.25">
      <c r="A61" s="322"/>
      <c r="B61" s="91"/>
      <c r="C61" s="92"/>
      <c r="D61" s="334" t="s">
        <v>109</v>
      </c>
      <c r="E61" s="334"/>
      <c r="F61" s="334"/>
      <c r="G61" s="93" t="s">
        <v>110</v>
      </c>
      <c r="H61" s="94"/>
      <c r="I61" s="89"/>
      <c r="J61" s="89"/>
      <c r="K61" s="89"/>
      <c r="L61" s="89"/>
      <c r="M61" s="89"/>
      <c r="N61" s="89"/>
      <c r="O61" s="89"/>
    </row>
    <row r="62" spans="1:15" ht="18" x14ac:dyDescent="0.25">
      <c r="A62" s="322"/>
      <c r="B62" s="322"/>
      <c r="C62" s="322"/>
      <c r="D62" s="87" t="s">
        <v>74</v>
      </c>
      <c r="E62" s="87" t="s">
        <v>75</v>
      </c>
      <c r="F62" s="88" t="s">
        <v>127</v>
      </c>
      <c r="G62" s="323"/>
      <c r="H62" s="323"/>
      <c r="I62" s="323"/>
      <c r="J62" s="323"/>
      <c r="K62" s="323"/>
      <c r="L62" s="323"/>
      <c r="M62" s="323"/>
      <c r="N62" s="323"/>
      <c r="O62" s="324"/>
    </row>
    <row r="63" spans="1:15" ht="18" x14ac:dyDescent="0.25">
      <c r="A63" s="322"/>
      <c r="B63" s="322"/>
      <c r="C63" s="322"/>
      <c r="D63" s="94">
        <v>0</v>
      </c>
      <c r="E63" s="94">
        <v>300</v>
      </c>
      <c r="F63" s="94">
        <v>11</v>
      </c>
      <c r="G63" s="95">
        <v>44084</v>
      </c>
      <c r="H63" s="94">
        <v>0</v>
      </c>
      <c r="I63" s="89">
        <v>0</v>
      </c>
      <c r="J63" s="89">
        <v>0</v>
      </c>
      <c r="K63" s="89">
        <v>0</v>
      </c>
      <c r="L63" s="89">
        <v>300</v>
      </c>
      <c r="M63" s="89">
        <v>11</v>
      </c>
      <c r="N63" s="98">
        <f>L63-M63</f>
        <v>289</v>
      </c>
      <c r="O63" s="90">
        <v>289</v>
      </c>
    </row>
    <row r="64" spans="1:15" ht="18" x14ac:dyDescent="0.25">
      <c r="A64" s="323"/>
      <c r="B64" s="323"/>
      <c r="C64" s="323"/>
      <c r="D64" s="323"/>
      <c r="E64" s="323"/>
      <c r="F64" s="323"/>
      <c r="G64" s="323"/>
      <c r="H64" s="323"/>
      <c r="I64" s="323"/>
      <c r="J64" s="323"/>
      <c r="K64" s="323"/>
      <c r="L64" s="323"/>
      <c r="M64" s="323"/>
      <c r="N64" s="323"/>
      <c r="O64" s="324"/>
    </row>
    <row r="65" spans="1:15" ht="18" x14ac:dyDescent="0.25">
      <c r="A65" s="82" t="s">
        <v>104</v>
      </c>
      <c r="B65" s="83"/>
      <c r="C65" s="82"/>
      <c r="D65" s="321" t="s">
        <v>105</v>
      </c>
      <c r="E65" s="321"/>
      <c r="F65" s="321"/>
      <c r="G65" s="84" t="s">
        <v>106</v>
      </c>
      <c r="H65" s="82" t="s">
        <v>8</v>
      </c>
      <c r="I65" s="85" t="s">
        <v>107</v>
      </c>
      <c r="J65" s="85" t="s">
        <v>76</v>
      </c>
      <c r="K65" s="85" t="s">
        <v>77</v>
      </c>
      <c r="L65" s="85" t="s">
        <v>108</v>
      </c>
      <c r="M65" s="85" t="s">
        <v>164</v>
      </c>
      <c r="N65" s="85" t="s">
        <v>165</v>
      </c>
      <c r="O65" s="85" t="s">
        <v>78</v>
      </c>
    </row>
    <row r="66" spans="1:15" ht="18" x14ac:dyDescent="0.25">
      <c r="A66" s="322">
        <v>44084</v>
      </c>
      <c r="B66" s="86" t="s">
        <v>125</v>
      </c>
      <c r="C66" s="87" t="s">
        <v>126</v>
      </c>
      <c r="D66" s="87" t="s">
        <v>74</v>
      </c>
      <c r="E66" s="87" t="s">
        <v>75</v>
      </c>
      <c r="F66" s="88" t="s">
        <v>127</v>
      </c>
      <c r="G66" s="323"/>
      <c r="H66" s="323"/>
      <c r="I66" s="323"/>
      <c r="J66" s="323"/>
      <c r="K66" s="323"/>
      <c r="L66" s="323"/>
      <c r="M66" s="323"/>
      <c r="N66" s="323"/>
      <c r="O66" s="324"/>
    </row>
    <row r="67" spans="1:15" ht="18" x14ac:dyDescent="0.25">
      <c r="A67" s="322"/>
      <c r="B67" s="91">
        <v>100</v>
      </c>
      <c r="C67" s="94">
        <v>6</v>
      </c>
      <c r="D67" s="94">
        <v>11</v>
      </c>
      <c r="E67" s="94">
        <v>1389</v>
      </c>
      <c r="F67" s="94">
        <v>20</v>
      </c>
      <c r="G67" s="95">
        <v>44084</v>
      </c>
      <c r="H67" s="94">
        <v>0</v>
      </c>
      <c r="I67" s="89">
        <v>0</v>
      </c>
      <c r="J67" s="89">
        <v>0</v>
      </c>
      <c r="K67" s="89">
        <v>0</v>
      </c>
      <c r="L67" s="89">
        <v>1439</v>
      </c>
      <c r="M67" s="89">
        <v>23</v>
      </c>
      <c r="N67" s="98">
        <f>L67-M67</f>
        <v>1416</v>
      </c>
      <c r="O67" s="90">
        <v>1416</v>
      </c>
    </row>
    <row r="68" spans="1:15" ht="18" x14ac:dyDescent="0.25">
      <c r="A68" s="322"/>
      <c r="B68" s="91"/>
      <c r="C68" s="92"/>
      <c r="D68" s="334" t="s">
        <v>109</v>
      </c>
      <c r="E68" s="334"/>
      <c r="F68" s="334"/>
      <c r="G68" s="93" t="s">
        <v>110</v>
      </c>
      <c r="H68" s="94"/>
      <c r="I68" s="89"/>
      <c r="J68" s="89"/>
      <c r="K68" s="89"/>
      <c r="L68" s="89"/>
      <c r="M68" s="89"/>
      <c r="N68" s="89"/>
      <c r="O68" s="89"/>
    </row>
    <row r="69" spans="1:15" ht="18" x14ac:dyDescent="0.25">
      <c r="A69" s="322"/>
      <c r="B69" s="322"/>
      <c r="C69" s="322"/>
      <c r="D69" s="87" t="s">
        <v>74</v>
      </c>
      <c r="E69" s="87" t="s">
        <v>75</v>
      </c>
      <c r="F69" s="88" t="s">
        <v>127</v>
      </c>
      <c r="G69" s="323"/>
      <c r="H69" s="323"/>
      <c r="I69" s="323"/>
      <c r="J69" s="323"/>
      <c r="K69" s="323"/>
      <c r="L69" s="323"/>
      <c r="M69" s="323"/>
      <c r="N69" s="323"/>
      <c r="O69" s="324"/>
    </row>
    <row r="70" spans="1:15" ht="18" x14ac:dyDescent="0.25">
      <c r="A70" s="322"/>
      <c r="B70" s="322"/>
      <c r="C70" s="322"/>
      <c r="D70" s="94">
        <v>0</v>
      </c>
      <c r="E70" s="94">
        <v>300</v>
      </c>
      <c r="F70" s="94">
        <v>9</v>
      </c>
      <c r="G70" s="95">
        <v>44085</v>
      </c>
      <c r="H70" s="94">
        <v>0</v>
      </c>
      <c r="I70" s="89">
        <v>0</v>
      </c>
      <c r="J70" s="89">
        <v>0</v>
      </c>
      <c r="K70" s="89">
        <v>0</v>
      </c>
      <c r="L70" s="89">
        <v>300</v>
      </c>
      <c r="M70" s="97">
        <v>9</v>
      </c>
      <c r="N70" s="97">
        <f>L70-M70</f>
        <v>291</v>
      </c>
      <c r="O70" s="90">
        <v>289</v>
      </c>
    </row>
    <row r="71" spans="1:15" ht="18" x14ac:dyDescent="0.25">
      <c r="A71" s="323"/>
      <c r="B71" s="323"/>
      <c r="C71" s="323"/>
      <c r="D71" s="323"/>
      <c r="E71" s="323"/>
      <c r="F71" s="323"/>
      <c r="G71" s="323"/>
      <c r="H71" s="323"/>
      <c r="I71" s="323"/>
      <c r="J71" s="323"/>
      <c r="K71" s="323"/>
      <c r="L71" s="323"/>
      <c r="M71" s="323"/>
      <c r="N71" s="323"/>
      <c r="O71" s="324"/>
    </row>
    <row r="72" spans="1:15" ht="18" x14ac:dyDescent="0.25">
      <c r="A72" s="82" t="s">
        <v>104</v>
      </c>
      <c r="B72" s="83"/>
      <c r="C72" s="82"/>
      <c r="D72" s="321" t="s">
        <v>105</v>
      </c>
      <c r="E72" s="321"/>
      <c r="F72" s="321"/>
      <c r="G72" s="84" t="s">
        <v>106</v>
      </c>
      <c r="H72" s="82" t="s">
        <v>8</v>
      </c>
      <c r="I72" s="85" t="s">
        <v>107</v>
      </c>
      <c r="J72" s="85" t="s">
        <v>76</v>
      </c>
      <c r="K72" s="85" t="s">
        <v>77</v>
      </c>
      <c r="L72" s="85" t="s">
        <v>108</v>
      </c>
      <c r="M72" s="85" t="s">
        <v>164</v>
      </c>
      <c r="N72" s="85" t="s">
        <v>165</v>
      </c>
      <c r="O72" s="85" t="s">
        <v>78</v>
      </c>
    </row>
    <row r="73" spans="1:15" ht="18" x14ac:dyDescent="0.25">
      <c r="A73" s="322">
        <v>44085</v>
      </c>
      <c r="B73" s="86" t="s">
        <v>125</v>
      </c>
      <c r="C73" s="87" t="s">
        <v>126</v>
      </c>
      <c r="D73" s="87" t="s">
        <v>74</v>
      </c>
      <c r="E73" s="87" t="s">
        <v>75</v>
      </c>
      <c r="F73" s="88" t="s">
        <v>127</v>
      </c>
      <c r="G73" s="323"/>
      <c r="H73" s="323"/>
      <c r="I73" s="323"/>
      <c r="J73" s="323"/>
      <c r="K73" s="323"/>
      <c r="L73" s="323"/>
      <c r="M73" s="323"/>
      <c r="N73" s="323"/>
      <c r="O73" s="324"/>
    </row>
    <row r="74" spans="1:15" ht="18" x14ac:dyDescent="0.25">
      <c r="A74" s="322"/>
      <c r="B74" s="341">
        <v>100</v>
      </c>
      <c r="C74" s="323">
        <v>7</v>
      </c>
      <c r="D74" s="323">
        <v>7</v>
      </c>
      <c r="E74" s="323">
        <v>1393</v>
      </c>
      <c r="F74" s="323">
        <v>20</v>
      </c>
      <c r="G74" s="322">
        <v>44085</v>
      </c>
      <c r="H74" s="323">
        <v>0</v>
      </c>
      <c r="I74" s="324">
        <v>0</v>
      </c>
      <c r="J74" s="324">
        <v>0</v>
      </c>
      <c r="K74" s="324">
        <v>0</v>
      </c>
      <c r="L74" s="324">
        <v>1443</v>
      </c>
      <c r="M74" s="315">
        <v>23.5</v>
      </c>
      <c r="N74" s="315">
        <f>L74-M74</f>
        <v>1419.5</v>
      </c>
      <c r="O74" s="89">
        <v>1400</v>
      </c>
    </row>
    <row r="75" spans="1:15" ht="18" x14ac:dyDescent="0.25">
      <c r="A75" s="322"/>
      <c r="B75" s="341"/>
      <c r="C75" s="323"/>
      <c r="D75" s="323"/>
      <c r="E75" s="323"/>
      <c r="F75" s="323"/>
      <c r="G75" s="322"/>
      <c r="H75" s="323"/>
      <c r="I75" s="324"/>
      <c r="J75" s="324"/>
      <c r="K75" s="324"/>
      <c r="L75" s="324"/>
      <c r="M75" s="316"/>
      <c r="N75" s="316"/>
      <c r="O75" s="89">
        <v>20</v>
      </c>
    </row>
    <row r="76" spans="1:15" ht="18" x14ac:dyDescent="0.25">
      <c r="A76" s="322"/>
      <c r="B76" s="341"/>
      <c r="C76" s="323"/>
      <c r="D76" s="323"/>
      <c r="E76" s="323"/>
      <c r="F76" s="323"/>
      <c r="G76" s="322"/>
      <c r="H76" s="323"/>
      <c r="I76" s="324"/>
      <c r="J76" s="324"/>
      <c r="K76" s="324"/>
      <c r="L76" s="324"/>
      <c r="M76" s="317"/>
      <c r="N76" s="317"/>
      <c r="O76" s="90">
        <f>O74+O75</f>
        <v>1420</v>
      </c>
    </row>
    <row r="77" spans="1:15" ht="18" x14ac:dyDescent="0.25">
      <c r="A77" s="322"/>
      <c r="B77" s="91"/>
      <c r="C77" s="92"/>
      <c r="D77" s="334" t="s">
        <v>109</v>
      </c>
      <c r="E77" s="334"/>
      <c r="F77" s="334"/>
      <c r="G77" s="93" t="s">
        <v>110</v>
      </c>
      <c r="H77" s="94"/>
      <c r="I77" s="89"/>
      <c r="J77" s="89"/>
      <c r="K77" s="89"/>
      <c r="L77" s="89"/>
      <c r="M77" s="89"/>
      <c r="N77" s="89"/>
      <c r="O77" s="89"/>
    </row>
    <row r="78" spans="1:15" ht="18" x14ac:dyDescent="0.25">
      <c r="A78" s="322"/>
      <c r="B78" s="322"/>
      <c r="C78" s="322"/>
      <c r="D78" s="87" t="s">
        <v>74</v>
      </c>
      <c r="E78" s="87" t="s">
        <v>75</v>
      </c>
      <c r="F78" s="88" t="s">
        <v>127</v>
      </c>
      <c r="G78" s="323"/>
      <c r="H78" s="323"/>
      <c r="I78" s="323"/>
      <c r="J78" s="323"/>
      <c r="K78" s="323"/>
      <c r="L78" s="323"/>
      <c r="M78" s="323"/>
      <c r="N78" s="323"/>
      <c r="O78" s="324"/>
    </row>
    <row r="79" spans="1:15" ht="18" x14ac:dyDescent="0.25">
      <c r="A79" s="322"/>
      <c r="B79" s="322"/>
      <c r="C79" s="322"/>
      <c r="D79" s="94">
        <v>1</v>
      </c>
      <c r="E79" s="94">
        <v>299</v>
      </c>
      <c r="F79" s="94">
        <v>10</v>
      </c>
      <c r="G79" s="95">
        <v>44088</v>
      </c>
      <c r="H79" s="94">
        <v>0</v>
      </c>
      <c r="I79" s="89">
        <v>0</v>
      </c>
      <c r="J79" s="89">
        <v>0</v>
      </c>
      <c r="K79" s="89">
        <v>0</v>
      </c>
      <c r="L79" s="89">
        <v>299</v>
      </c>
      <c r="M79" s="97">
        <v>10</v>
      </c>
      <c r="N79" s="97">
        <f>L79-M79</f>
        <v>289</v>
      </c>
      <c r="O79" s="90">
        <v>289</v>
      </c>
    </row>
    <row r="80" spans="1:15" ht="18" x14ac:dyDescent="0.25">
      <c r="A80" s="335" t="s">
        <v>287</v>
      </c>
      <c r="B80" s="335"/>
      <c r="C80" s="335"/>
      <c r="D80" s="335"/>
      <c r="E80" s="335"/>
      <c r="F80" s="335"/>
      <c r="G80" s="335"/>
      <c r="H80" s="336" t="s">
        <v>5</v>
      </c>
      <c r="I80" s="336"/>
      <c r="J80" s="336"/>
      <c r="K80" s="336"/>
      <c r="L80" s="90">
        <f>L53+L56+L60+L63+L67+L70+L74+L79</f>
        <v>6955</v>
      </c>
      <c r="M80" s="90">
        <f>M53+M56+M60+M63+M67+M70+M74+M79</f>
        <v>143.5</v>
      </c>
      <c r="N80" s="90">
        <f>N53+N56+N60+N63+N67+N70+N74+N79</f>
        <v>6811.5</v>
      </c>
      <c r="O80" s="96">
        <f>O53+O56+O60+O63+O67+O70+O76+O79</f>
        <v>6811</v>
      </c>
    </row>
    <row r="81" spans="1:15" ht="18" x14ac:dyDescent="0.25">
      <c r="A81" s="323"/>
      <c r="B81" s="323"/>
      <c r="C81" s="323"/>
      <c r="D81" s="323"/>
      <c r="E81" s="323"/>
      <c r="F81" s="323"/>
      <c r="G81" s="323"/>
      <c r="H81" s="323"/>
      <c r="I81" s="323"/>
      <c r="J81" s="323"/>
      <c r="K81" s="323"/>
      <c r="L81" s="323"/>
      <c r="M81" s="323"/>
      <c r="N81" s="323"/>
      <c r="O81" s="324"/>
    </row>
    <row r="82" spans="1:15" ht="18" x14ac:dyDescent="0.25">
      <c r="A82" s="82" t="s">
        <v>104</v>
      </c>
      <c r="B82" s="83"/>
      <c r="C82" s="82"/>
      <c r="D82" s="321" t="s">
        <v>105</v>
      </c>
      <c r="E82" s="321"/>
      <c r="F82" s="321"/>
      <c r="G82" s="84" t="s">
        <v>106</v>
      </c>
      <c r="H82" s="82" t="s">
        <v>8</v>
      </c>
      <c r="I82" s="85" t="s">
        <v>107</v>
      </c>
      <c r="J82" s="85" t="s">
        <v>76</v>
      </c>
      <c r="K82" s="85" t="s">
        <v>77</v>
      </c>
      <c r="L82" s="85" t="s">
        <v>108</v>
      </c>
      <c r="M82" s="85" t="s">
        <v>164</v>
      </c>
      <c r="N82" s="85" t="s">
        <v>165</v>
      </c>
      <c r="O82" s="85" t="s">
        <v>78</v>
      </c>
    </row>
    <row r="83" spans="1:15" ht="18" x14ac:dyDescent="0.25">
      <c r="A83" s="322">
        <v>44088</v>
      </c>
      <c r="B83" s="86" t="s">
        <v>125</v>
      </c>
      <c r="C83" s="87" t="s">
        <v>126</v>
      </c>
      <c r="D83" s="87" t="s">
        <v>74</v>
      </c>
      <c r="E83" s="87" t="s">
        <v>75</v>
      </c>
      <c r="F83" s="88" t="s">
        <v>127</v>
      </c>
      <c r="G83" s="323"/>
      <c r="H83" s="323"/>
      <c r="I83" s="323"/>
      <c r="J83" s="323"/>
      <c r="K83" s="323"/>
      <c r="L83" s="323"/>
      <c r="M83" s="323"/>
      <c r="N83" s="323"/>
      <c r="O83" s="324"/>
    </row>
    <row r="84" spans="1:15" ht="18" x14ac:dyDescent="0.25">
      <c r="A84" s="322"/>
      <c r="B84" s="341">
        <v>100</v>
      </c>
      <c r="C84" s="323">
        <v>7</v>
      </c>
      <c r="D84" s="323">
        <v>21</v>
      </c>
      <c r="E84" s="323">
        <v>1379</v>
      </c>
      <c r="F84" s="323">
        <v>23</v>
      </c>
      <c r="G84" s="322">
        <v>44088</v>
      </c>
      <c r="H84" s="323">
        <v>0</v>
      </c>
      <c r="I84" s="324">
        <v>0</v>
      </c>
      <c r="J84" s="324">
        <v>0</v>
      </c>
      <c r="K84" s="324">
        <v>0</v>
      </c>
      <c r="L84" s="324">
        <v>1429</v>
      </c>
      <c r="M84" s="315">
        <v>26.5</v>
      </c>
      <c r="N84" s="315">
        <f>L84-M84</f>
        <v>1402.5</v>
      </c>
      <c r="O84" s="89">
        <v>1283</v>
      </c>
    </row>
    <row r="85" spans="1:15" ht="18" x14ac:dyDescent="0.25">
      <c r="A85" s="322"/>
      <c r="B85" s="341"/>
      <c r="C85" s="323"/>
      <c r="D85" s="323"/>
      <c r="E85" s="323"/>
      <c r="F85" s="323"/>
      <c r="G85" s="322"/>
      <c r="H85" s="323"/>
      <c r="I85" s="324"/>
      <c r="J85" s="324"/>
      <c r="K85" s="324"/>
      <c r="L85" s="324"/>
      <c r="M85" s="316"/>
      <c r="N85" s="316"/>
      <c r="O85" s="89">
        <v>120</v>
      </c>
    </row>
    <row r="86" spans="1:15" ht="18" x14ac:dyDescent="0.25">
      <c r="A86" s="322"/>
      <c r="B86" s="341"/>
      <c r="C86" s="323"/>
      <c r="D86" s="323"/>
      <c r="E86" s="323"/>
      <c r="F86" s="323"/>
      <c r="G86" s="322"/>
      <c r="H86" s="323"/>
      <c r="I86" s="324"/>
      <c r="J86" s="324"/>
      <c r="K86" s="324"/>
      <c r="L86" s="324"/>
      <c r="M86" s="317"/>
      <c r="N86" s="317"/>
      <c r="O86" s="90">
        <f>O84+O85</f>
        <v>1403</v>
      </c>
    </row>
    <row r="87" spans="1:15" ht="18" x14ac:dyDescent="0.25">
      <c r="A87" s="322"/>
      <c r="B87" s="91"/>
      <c r="C87" s="92"/>
      <c r="D87" s="334" t="s">
        <v>109</v>
      </c>
      <c r="E87" s="334"/>
      <c r="F87" s="334"/>
      <c r="G87" s="93" t="s">
        <v>110</v>
      </c>
      <c r="H87" s="94"/>
      <c r="I87" s="89"/>
      <c r="J87" s="89"/>
      <c r="K87" s="89"/>
      <c r="L87" s="89"/>
      <c r="M87" s="89"/>
      <c r="N87" s="89"/>
      <c r="O87" s="89"/>
    </row>
    <row r="88" spans="1:15" ht="18" x14ac:dyDescent="0.25">
      <c r="A88" s="322"/>
      <c r="B88" s="322"/>
      <c r="C88" s="322"/>
      <c r="D88" s="87" t="s">
        <v>74</v>
      </c>
      <c r="E88" s="87" t="s">
        <v>75</v>
      </c>
      <c r="F88" s="88" t="s">
        <v>127</v>
      </c>
      <c r="G88" s="323"/>
      <c r="H88" s="323"/>
      <c r="I88" s="323"/>
      <c r="J88" s="323"/>
      <c r="K88" s="323"/>
      <c r="L88" s="323"/>
      <c r="M88" s="323"/>
      <c r="N88" s="323"/>
      <c r="O88" s="324"/>
    </row>
    <row r="89" spans="1:15" ht="18" x14ac:dyDescent="0.25">
      <c r="A89" s="322"/>
      <c r="B89" s="322"/>
      <c r="C89" s="322"/>
      <c r="D89" s="94">
        <v>3</v>
      </c>
      <c r="E89" s="94">
        <v>297</v>
      </c>
      <c r="F89" s="94">
        <v>12</v>
      </c>
      <c r="G89" s="95">
        <v>44089</v>
      </c>
      <c r="H89" s="94">
        <v>0</v>
      </c>
      <c r="I89" s="89">
        <v>0</v>
      </c>
      <c r="J89" s="89">
        <v>0</v>
      </c>
      <c r="K89" s="89">
        <v>0</v>
      </c>
      <c r="L89" s="89">
        <v>297</v>
      </c>
      <c r="M89" s="89">
        <v>12</v>
      </c>
      <c r="N89" s="98">
        <f>L89-M89</f>
        <v>285</v>
      </c>
      <c r="O89" s="90">
        <v>285</v>
      </c>
    </row>
    <row r="90" spans="1:15" ht="18" x14ac:dyDescent="0.25">
      <c r="A90" s="323"/>
      <c r="B90" s="323"/>
      <c r="C90" s="323"/>
      <c r="D90" s="323"/>
      <c r="E90" s="323"/>
      <c r="F90" s="323"/>
      <c r="G90" s="323"/>
      <c r="H90" s="323"/>
      <c r="I90" s="323"/>
      <c r="J90" s="323"/>
      <c r="K90" s="323"/>
      <c r="L90" s="323"/>
      <c r="M90" s="323"/>
      <c r="N90" s="323"/>
      <c r="O90" s="324"/>
    </row>
    <row r="91" spans="1:15" ht="18" x14ac:dyDescent="0.25">
      <c r="A91" s="82" t="s">
        <v>104</v>
      </c>
      <c r="B91" s="83"/>
      <c r="C91" s="82"/>
      <c r="D91" s="321" t="s">
        <v>105</v>
      </c>
      <c r="E91" s="321"/>
      <c r="F91" s="321"/>
      <c r="G91" s="84" t="s">
        <v>106</v>
      </c>
      <c r="H91" s="82" t="s">
        <v>8</v>
      </c>
      <c r="I91" s="85" t="s">
        <v>107</v>
      </c>
      <c r="J91" s="85" t="s">
        <v>76</v>
      </c>
      <c r="K91" s="85" t="s">
        <v>77</v>
      </c>
      <c r="L91" s="85" t="s">
        <v>108</v>
      </c>
      <c r="M91" s="85" t="s">
        <v>164</v>
      </c>
      <c r="N91" s="85" t="s">
        <v>165</v>
      </c>
      <c r="O91" s="85" t="s">
        <v>78</v>
      </c>
    </row>
    <row r="92" spans="1:15" ht="18" x14ac:dyDescent="0.25">
      <c r="A92" s="322">
        <v>44089</v>
      </c>
      <c r="B92" s="86" t="s">
        <v>125</v>
      </c>
      <c r="C92" s="87" t="s">
        <v>126</v>
      </c>
      <c r="D92" s="87" t="s">
        <v>74</v>
      </c>
      <c r="E92" s="87" t="s">
        <v>75</v>
      </c>
      <c r="F92" s="88" t="s">
        <v>127</v>
      </c>
      <c r="G92" s="323"/>
      <c r="H92" s="323"/>
      <c r="I92" s="323"/>
      <c r="J92" s="323"/>
      <c r="K92" s="323"/>
      <c r="L92" s="323"/>
      <c r="M92" s="323"/>
      <c r="N92" s="323"/>
      <c r="O92" s="324"/>
    </row>
    <row r="93" spans="1:15" ht="18" x14ac:dyDescent="0.25">
      <c r="A93" s="322"/>
      <c r="B93" s="91">
        <v>100</v>
      </c>
      <c r="C93" s="94">
        <v>6</v>
      </c>
      <c r="D93" s="94">
        <v>19</v>
      </c>
      <c r="E93" s="94">
        <v>1381</v>
      </c>
      <c r="F93" s="94">
        <v>21</v>
      </c>
      <c r="G93" s="95">
        <v>44089</v>
      </c>
      <c r="H93" s="94">
        <v>0</v>
      </c>
      <c r="I93" s="89">
        <v>0</v>
      </c>
      <c r="J93" s="89">
        <v>0</v>
      </c>
      <c r="K93" s="89">
        <v>0</v>
      </c>
      <c r="L93" s="89">
        <v>1431</v>
      </c>
      <c r="M93" s="89">
        <v>24</v>
      </c>
      <c r="N93" s="98">
        <f>L93-M93</f>
        <v>1407</v>
      </c>
      <c r="O93" s="90">
        <v>1410</v>
      </c>
    </row>
    <row r="94" spans="1:15" ht="18" x14ac:dyDescent="0.25">
      <c r="A94" s="322"/>
      <c r="B94" s="91"/>
      <c r="C94" s="92"/>
      <c r="D94" s="334" t="s">
        <v>109</v>
      </c>
      <c r="E94" s="334"/>
      <c r="F94" s="334"/>
      <c r="G94" s="93" t="s">
        <v>110</v>
      </c>
      <c r="H94" s="94"/>
      <c r="I94" s="89"/>
      <c r="J94" s="89"/>
      <c r="K94" s="89"/>
      <c r="L94" s="89"/>
      <c r="M94" s="89"/>
      <c r="N94" s="89"/>
      <c r="O94" s="89"/>
    </row>
    <row r="95" spans="1:15" ht="18" x14ac:dyDescent="0.25">
      <c r="A95" s="322"/>
      <c r="B95" s="322"/>
      <c r="C95" s="322"/>
      <c r="D95" s="87" t="s">
        <v>74</v>
      </c>
      <c r="E95" s="87" t="s">
        <v>75</v>
      </c>
      <c r="F95" s="88" t="s">
        <v>127</v>
      </c>
      <c r="G95" s="323"/>
      <c r="H95" s="323"/>
      <c r="I95" s="323"/>
      <c r="J95" s="323"/>
      <c r="K95" s="323"/>
      <c r="L95" s="323"/>
      <c r="M95" s="323"/>
      <c r="N95" s="323"/>
      <c r="O95" s="324"/>
    </row>
    <row r="96" spans="1:15" ht="18" x14ac:dyDescent="0.25">
      <c r="A96" s="322"/>
      <c r="B96" s="322"/>
      <c r="C96" s="322"/>
      <c r="D96" s="323">
        <v>0</v>
      </c>
      <c r="E96" s="323">
        <v>300</v>
      </c>
      <c r="F96" s="323">
        <v>8</v>
      </c>
      <c r="G96" s="322">
        <v>44090</v>
      </c>
      <c r="H96" s="323">
        <v>0</v>
      </c>
      <c r="I96" s="324">
        <v>0</v>
      </c>
      <c r="J96" s="324">
        <v>0</v>
      </c>
      <c r="K96" s="324">
        <v>0</v>
      </c>
      <c r="L96" s="324">
        <v>300</v>
      </c>
      <c r="M96" s="315">
        <v>8</v>
      </c>
      <c r="N96" s="315">
        <f>L96-M96</f>
        <v>292</v>
      </c>
      <c r="O96" s="89">
        <v>272</v>
      </c>
    </row>
    <row r="97" spans="1:15" ht="18" x14ac:dyDescent="0.25">
      <c r="A97" s="322"/>
      <c r="B97" s="322"/>
      <c r="C97" s="322"/>
      <c r="D97" s="323"/>
      <c r="E97" s="323"/>
      <c r="F97" s="323"/>
      <c r="G97" s="322"/>
      <c r="H97" s="323"/>
      <c r="I97" s="324"/>
      <c r="J97" s="324"/>
      <c r="K97" s="324"/>
      <c r="L97" s="324"/>
      <c r="M97" s="316"/>
      <c r="N97" s="316"/>
      <c r="O97" s="89">
        <v>20</v>
      </c>
    </row>
    <row r="98" spans="1:15" ht="18" x14ac:dyDescent="0.25">
      <c r="A98" s="322"/>
      <c r="B98" s="322"/>
      <c r="C98" s="322"/>
      <c r="D98" s="323"/>
      <c r="E98" s="323"/>
      <c r="F98" s="323"/>
      <c r="G98" s="322"/>
      <c r="H98" s="323"/>
      <c r="I98" s="324"/>
      <c r="J98" s="324"/>
      <c r="K98" s="324"/>
      <c r="L98" s="324"/>
      <c r="M98" s="317"/>
      <c r="N98" s="317"/>
      <c r="O98" s="90">
        <f>O96+O97</f>
        <v>292</v>
      </c>
    </row>
    <row r="99" spans="1:15" ht="18" x14ac:dyDescent="0.25">
      <c r="A99" s="323"/>
      <c r="B99" s="323"/>
      <c r="C99" s="323"/>
      <c r="D99" s="323"/>
      <c r="E99" s="323"/>
      <c r="F99" s="323"/>
      <c r="G99" s="323"/>
      <c r="H99" s="323"/>
      <c r="I99" s="323"/>
      <c r="J99" s="323"/>
      <c r="K99" s="323"/>
      <c r="L99" s="323"/>
      <c r="M99" s="323"/>
      <c r="N99" s="323"/>
      <c r="O99" s="324"/>
    </row>
    <row r="100" spans="1:15" ht="18" x14ac:dyDescent="0.25">
      <c r="A100" s="82" t="s">
        <v>104</v>
      </c>
      <c r="B100" s="83"/>
      <c r="C100" s="82"/>
      <c r="D100" s="321" t="s">
        <v>105</v>
      </c>
      <c r="E100" s="321"/>
      <c r="F100" s="321"/>
      <c r="G100" s="84" t="s">
        <v>106</v>
      </c>
      <c r="H100" s="82" t="s">
        <v>8</v>
      </c>
      <c r="I100" s="85" t="s">
        <v>107</v>
      </c>
      <c r="J100" s="85" t="s">
        <v>76</v>
      </c>
      <c r="K100" s="85" t="s">
        <v>77</v>
      </c>
      <c r="L100" s="85" t="s">
        <v>108</v>
      </c>
      <c r="M100" s="85" t="s">
        <v>164</v>
      </c>
      <c r="N100" s="85" t="s">
        <v>165</v>
      </c>
      <c r="O100" s="85" t="s">
        <v>78</v>
      </c>
    </row>
    <row r="101" spans="1:15" ht="18" x14ac:dyDescent="0.25">
      <c r="A101" s="322">
        <v>44090</v>
      </c>
      <c r="B101" s="86" t="s">
        <v>125</v>
      </c>
      <c r="C101" s="87" t="s">
        <v>126</v>
      </c>
      <c r="D101" s="87" t="s">
        <v>74</v>
      </c>
      <c r="E101" s="87" t="s">
        <v>75</v>
      </c>
      <c r="F101" s="88" t="s">
        <v>127</v>
      </c>
      <c r="G101" s="323"/>
      <c r="H101" s="323"/>
      <c r="I101" s="323"/>
      <c r="J101" s="323"/>
      <c r="K101" s="323"/>
      <c r="L101" s="323"/>
      <c r="M101" s="323"/>
      <c r="N101" s="323"/>
      <c r="O101" s="324"/>
    </row>
    <row r="102" spans="1:15" ht="18" x14ac:dyDescent="0.25">
      <c r="A102" s="322"/>
      <c r="B102" s="91">
        <v>100</v>
      </c>
      <c r="C102" s="94">
        <v>5</v>
      </c>
      <c r="D102" s="94">
        <v>18</v>
      </c>
      <c r="E102" s="94">
        <v>1382</v>
      </c>
      <c r="F102" s="94">
        <v>19</v>
      </c>
      <c r="G102" s="95">
        <v>44090</v>
      </c>
      <c r="H102" s="94">
        <v>0</v>
      </c>
      <c r="I102" s="89">
        <v>0</v>
      </c>
      <c r="J102" s="89">
        <v>0</v>
      </c>
      <c r="K102" s="89">
        <v>0</v>
      </c>
      <c r="L102" s="89">
        <v>1432</v>
      </c>
      <c r="M102" s="89">
        <v>21.5</v>
      </c>
      <c r="N102" s="98">
        <f>L102-M102</f>
        <v>1410.5</v>
      </c>
      <c r="O102" s="90">
        <v>1412</v>
      </c>
    </row>
    <row r="103" spans="1:15" ht="18" x14ac:dyDescent="0.25">
      <c r="A103" s="322"/>
      <c r="B103" s="91"/>
      <c r="C103" s="92"/>
      <c r="D103" s="334" t="s">
        <v>109</v>
      </c>
      <c r="E103" s="334"/>
      <c r="F103" s="334"/>
      <c r="G103" s="93" t="s">
        <v>110</v>
      </c>
      <c r="H103" s="94"/>
      <c r="I103" s="89"/>
      <c r="J103" s="89"/>
      <c r="K103" s="89"/>
      <c r="L103" s="89"/>
      <c r="M103" s="89"/>
      <c r="N103" s="89"/>
      <c r="O103" s="89"/>
    </row>
    <row r="104" spans="1:15" ht="18" x14ac:dyDescent="0.25">
      <c r="A104" s="322"/>
      <c r="B104" s="322"/>
      <c r="C104" s="322"/>
      <c r="D104" s="87" t="s">
        <v>74</v>
      </c>
      <c r="E104" s="87" t="s">
        <v>75</v>
      </c>
      <c r="F104" s="88" t="s">
        <v>127</v>
      </c>
      <c r="G104" s="323"/>
      <c r="H104" s="323"/>
      <c r="I104" s="323"/>
      <c r="J104" s="323"/>
      <c r="K104" s="323"/>
      <c r="L104" s="323"/>
      <c r="M104" s="323"/>
      <c r="N104" s="323"/>
      <c r="O104" s="324"/>
    </row>
    <row r="105" spans="1:15" ht="18" x14ac:dyDescent="0.25">
      <c r="A105" s="322"/>
      <c r="B105" s="322"/>
      <c r="C105" s="322"/>
      <c r="D105" s="94">
        <v>0</v>
      </c>
      <c r="E105" s="94">
        <v>300</v>
      </c>
      <c r="F105" s="94">
        <v>12</v>
      </c>
      <c r="G105" s="95">
        <v>44091</v>
      </c>
      <c r="H105" s="94">
        <v>0</v>
      </c>
      <c r="I105" s="89">
        <v>0</v>
      </c>
      <c r="J105" s="89">
        <v>0</v>
      </c>
      <c r="K105" s="89">
        <v>0</v>
      </c>
      <c r="L105" s="89">
        <v>300</v>
      </c>
      <c r="M105" s="89">
        <v>12</v>
      </c>
      <c r="N105" s="98">
        <f>L105-M105</f>
        <v>288</v>
      </c>
      <c r="O105" s="90">
        <v>288</v>
      </c>
    </row>
    <row r="106" spans="1:15" ht="18" x14ac:dyDescent="0.25">
      <c r="A106" s="323"/>
      <c r="B106" s="323"/>
      <c r="C106" s="323"/>
      <c r="D106" s="323"/>
      <c r="E106" s="323"/>
      <c r="F106" s="323"/>
      <c r="G106" s="323"/>
      <c r="H106" s="323"/>
      <c r="I106" s="323"/>
      <c r="J106" s="323"/>
      <c r="K106" s="323"/>
      <c r="L106" s="323"/>
      <c r="M106" s="323"/>
      <c r="N106" s="323"/>
      <c r="O106" s="324"/>
    </row>
    <row r="107" spans="1:15" ht="18" x14ac:dyDescent="0.25">
      <c r="A107" s="82" t="s">
        <v>104</v>
      </c>
      <c r="B107" s="83"/>
      <c r="C107" s="82"/>
      <c r="D107" s="321" t="s">
        <v>105</v>
      </c>
      <c r="E107" s="321"/>
      <c r="F107" s="321"/>
      <c r="G107" s="84" t="s">
        <v>106</v>
      </c>
      <c r="H107" s="82" t="s">
        <v>8</v>
      </c>
      <c r="I107" s="85" t="s">
        <v>107</v>
      </c>
      <c r="J107" s="85" t="s">
        <v>76</v>
      </c>
      <c r="K107" s="85" t="s">
        <v>77</v>
      </c>
      <c r="L107" s="85" t="s">
        <v>108</v>
      </c>
      <c r="M107" s="85" t="s">
        <v>164</v>
      </c>
      <c r="N107" s="85" t="s">
        <v>165</v>
      </c>
      <c r="O107" s="85" t="s">
        <v>78</v>
      </c>
    </row>
    <row r="108" spans="1:15" ht="18" x14ac:dyDescent="0.25">
      <c r="A108" s="322">
        <v>44091</v>
      </c>
      <c r="B108" s="86" t="s">
        <v>125</v>
      </c>
      <c r="C108" s="87" t="s">
        <v>126</v>
      </c>
      <c r="D108" s="87" t="s">
        <v>74</v>
      </c>
      <c r="E108" s="87" t="s">
        <v>75</v>
      </c>
      <c r="F108" s="88" t="s">
        <v>127</v>
      </c>
      <c r="G108" s="323"/>
      <c r="H108" s="323"/>
      <c r="I108" s="323"/>
      <c r="J108" s="323"/>
      <c r="K108" s="323"/>
      <c r="L108" s="323"/>
      <c r="M108" s="323"/>
      <c r="N108" s="323"/>
      <c r="O108" s="324"/>
    </row>
    <row r="109" spans="1:15" ht="18" x14ac:dyDescent="0.25">
      <c r="A109" s="322"/>
      <c r="B109" s="91">
        <v>100</v>
      </c>
      <c r="C109" s="94">
        <v>6</v>
      </c>
      <c r="D109" s="94">
        <v>16</v>
      </c>
      <c r="E109" s="94">
        <v>1384</v>
      </c>
      <c r="F109" s="94">
        <v>18</v>
      </c>
      <c r="G109" s="95">
        <v>44091</v>
      </c>
      <c r="H109" s="94">
        <v>0</v>
      </c>
      <c r="I109" s="89">
        <v>0</v>
      </c>
      <c r="J109" s="89">
        <v>0</v>
      </c>
      <c r="K109" s="89">
        <v>0</v>
      </c>
      <c r="L109" s="89">
        <v>1434</v>
      </c>
      <c r="M109" s="89">
        <v>21</v>
      </c>
      <c r="N109" s="98">
        <f>L109-M109</f>
        <v>1413</v>
      </c>
      <c r="O109" s="90">
        <v>1413</v>
      </c>
    </row>
    <row r="110" spans="1:15" ht="18" x14ac:dyDescent="0.25">
      <c r="A110" s="322"/>
      <c r="B110" s="91"/>
      <c r="C110" s="92"/>
      <c r="D110" s="334" t="s">
        <v>109</v>
      </c>
      <c r="E110" s="334"/>
      <c r="F110" s="334"/>
      <c r="G110" s="93" t="s">
        <v>110</v>
      </c>
      <c r="H110" s="94"/>
      <c r="I110" s="89"/>
      <c r="J110" s="89"/>
      <c r="K110" s="89"/>
      <c r="L110" s="89"/>
      <c r="M110" s="89"/>
      <c r="N110" s="89"/>
      <c r="O110" s="89"/>
    </row>
    <row r="111" spans="1:15" ht="18" x14ac:dyDescent="0.25">
      <c r="A111" s="322"/>
      <c r="B111" s="322"/>
      <c r="C111" s="322"/>
      <c r="D111" s="87" t="s">
        <v>74</v>
      </c>
      <c r="E111" s="87" t="s">
        <v>75</v>
      </c>
      <c r="F111" s="88" t="s">
        <v>127</v>
      </c>
      <c r="G111" s="323"/>
      <c r="H111" s="323"/>
      <c r="I111" s="323"/>
      <c r="J111" s="323"/>
      <c r="K111" s="323"/>
      <c r="L111" s="323"/>
      <c r="M111" s="323"/>
      <c r="N111" s="323"/>
      <c r="O111" s="324"/>
    </row>
    <row r="112" spans="1:15" ht="18" x14ac:dyDescent="0.25">
      <c r="A112" s="322"/>
      <c r="B112" s="322"/>
      <c r="C112" s="322"/>
      <c r="D112" s="102">
        <v>2</v>
      </c>
      <c r="E112" s="102">
        <v>298</v>
      </c>
      <c r="F112" s="102">
        <v>6</v>
      </c>
      <c r="G112" s="103">
        <v>44092</v>
      </c>
      <c r="H112" s="102">
        <v>0</v>
      </c>
      <c r="I112" s="97">
        <v>0</v>
      </c>
      <c r="J112" s="97">
        <v>0</v>
      </c>
      <c r="K112" s="97">
        <v>0</v>
      </c>
      <c r="L112" s="97">
        <v>298</v>
      </c>
      <c r="M112" s="97">
        <v>6</v>
      </c>
      <c r="N112" s="97">
        <f>L112-M112</f>
        <v>292</v>
      </c>
      <c r="O112" s="90">
        <v>292</v>
      </c>
    </row>
    <row r="113" spans="1:15" ht="18" x14ac:dyDescent="0.25">
      <c r="A113" s="323"/>
      <c r="B113" s="323"/>
      <c r="C113" s="323"/>
      <c r="D113" s="323"/>
      <c r="E113" s="323"/>
      <c r="F113" s="323"/>
      <c r="G113" s="323"/>
      <c r="H113" s="323"/>
      <c r="I113" s="323"/>
      <c r="J113" s="323"/>
      <c r="K113" s="323"/>
      <c r="L113" s="323"/>
      <c r="M113" s="323"/>
      <c r="N113" s="323"/>
      <c r="O113" s="324"/>
    </row>
    <row r="114" spans="1:15" ht="18" x14ac:dyDescent="0.25">
      <c r="A114" s="82" t="s">
        <v>104</v>
      </c>
      <c r="B114" s="83"/>
      <c r="C114" s="82"/>
      <c r="D114" s="321" t="s">
        <v>105</v>
      </c>
      <c r="E114" s="321"/>
      <c r="F114" s="321"/>
      <c r="G114" s="84" t="s">
        <v>106</v>
      </c>
      <c r="H114" s="82" t="s">
        <v>8</v>
      </c>
      <c r="I114" s="85" t="s">
        <v>107</v>
      </c>
      <c r="J114" s="85" t="s">
        <v>76</v>
      </c>
      <c r="K114" s="85" t="s">
        <v>77</v>
      </c>
      <c r="L114" s="85" t="s">
        <v>108</v>
      </c>
      <c r="M114" s="85" t="s">
        <v>164</v>
      </c>
      <c r="N114" s="85" t="s">
        <v>165</v>
      </c>
      <c r="O114" s="85" t="s">
        <v>78</v>
      </c>
    </row>
    <row r="115" spans="1:15" ht="18" x14ac:dyDescent="0.25">
      <c r="A115" s="322">
        <v>44092</v>
      </c>
      <c r="B115" s="86" t="s">
        <v>125</v>
      </c>
      <c r="C115" s="87" t="s">
        <v>126</v>
      </c>
      <c r="D115" s="87" t="s">
        <v>74</v>
      </c>
      <c r="E115" s="87" t="s">
        <v>75</v>
      </c>
      <c r="F115" s="88" t="s">
        <v>127</v>
      </c>
      <c r="G115" s="323"/>
      <c r="H115" s="323"/>
      <c r="I115" s="323"/>
      <c r="J115" s="323"/>
      <c r="K115" s="323"/>
      <c r="L115" s="323"/>
      <c r="M115" s="323"/>
      <c r="N115" s="323"/>
      <c r="O115" s="324"/>
    </row>
    <row r="116" spans="1:15" ht="18" x14ac:dyDescent="0.25">
      <c r="A116" s="322"/>
      <c r="B116" s="104">
        <v>100</v>
      </c>
      <c r="C116" s="102">
        <v>5</v>
      </c>
      <c r="D116" s="102">
        <v>15</v>
      </c>
      <c r="E116" s="102">
        <v>1385</v>
      </c>
      <c r="F116" s="102">
        <v>20</v>
      </c>
      <c r="G116" s="103">
        <v>44092</v>
      </c>
      <c r="H116" s="102">
        <v>0</v>
      </c>
      <c r="I116" s="97">
        <v>0</v>
      </c>
      <c r="J116" s="97">
        <v>0</v>
      </c>
      <c r="K116" s="97">
        <v>0</v>
      </c>
      <c r="L116" s="97">
        <v>1435</v>
      </c>
      <c r="M116" s="97">
        <v>22.5</v>
      </c>
      <c r="N116" s="97">
        <f>L116-M116</f>
        <v>1412.5</v>
      </c>
      <c r="O116" s="90">
        <v>1415</v>
      </c>
    </row>
    <row r="117" spans="1:15" ht="18" x14ac:dyDescent="0.25">
      <c r="A117" s="322"/>
      <c r="B117" s="91"/>
      <c r="C117" s="92"/>
      <c r="D117" s="334" t="s">
        <v>109</v>
      </c>
      <c r="E117" s="334"/>
      <c r="F117" s="334"/>
      <c r="G117" s="93" t="s">
        <v>110</v>
      </c>
      <c r="H117" s="94"/>
      <c r="I117" s="89"/>
      <c r="J117" s="89"/>
      <c r="K117" s="89"/>
      <c r="L117" s="89"/>
      <c r="M117" s="89"/>
      <c r="N117" s="89"/>
      <c r="O117" s="89"/>
    </row>
    <row r="118" spans="1:15" ht="18" x14ac:dyDescent="0.25">
      <c r="A118" s="322"/>
      <c r="B118" s="322"/>
      <c r="C118" s="322"/>
      <c r="D118" s="87" t="s">
        <v>74</v>
      </c>
      <c r="E118" s="87" t="s">
        <v>75</v>
      </c>
      <c r="F118" s="88" t="s">
        <v>127</v>
      </c>
      <c r="G118" s="323"/>
      <c r="H118" s="323"/>
      <c r="I118" s="323"/>
      <c r="J118" s="323"/>
      <c r="K118" s="323"/>
      <c r="L118" s="323"/>
      <c r="M118" s="323"/>
      <c r="N118" s="323"/>
      <c r="O118" s="324"/>
    </row>
    <row r="119" spans="1:15" ht="18" x14ac:dyDescent="0.25">
      <c r="A119" s="322"/>
      <c r="B119" s="322"/>
      <c r="C119" s="322"/>
      <c r="D119" s="94">
        <v>1</v>
      </c>
      <c r="E119" s="94">
        <v>299</v>
      </c>
      <c r="F119" s="94">
        <v>5</v>
      </c>
      <c r="G119" s="95">
        <v>44095</v>
      </c>
      <c r="H119" s="94">
        <v>0</v>
      </c>
      <c r="I119" s="89">
        <v>0</v>
      </c>
      <c r="J119" s="89">
        <v>0</v>
      </c>
      <c r="K119" s="89">
        <v>0</v>
      </c>
      <c r="L119" s="89">
        <v>299</v>
      </c>
      <c r="M119" s="105">
        <v>5</v>
      </c>
      <c r="N119" s="105">
        <f>L119-M119</f>
        <v>294</v>
      </c>
      <c r="O119" s="90">
        <v>294</v>
      </c>
    </row>
    <row r="120" spans="1:15" ht="18" x14ac:dyDescent="0.25">
      <c r="A120" s="335" t="s">
        <v>288</v>
      </c>
      <c r="B120" s="335"/>
      <c r="C120" s="335"/>
      <c r="D120" s="335"/>
      <c r="E120" s="335"/>
      <c r="F120" s="335"/>
      <c r="G120" s="335"/>
      <c r="H120" s="336" t="s">
        <v>5</v>
      </c>
      <c r="I120" s="336"/>
      <c r="J120" s="336"/>
      <c r="K120" s="336"/>
      <c r="L120" s="90">
        <f>L84+L89+L93+L96+L102+L105+L109+L112+L116+L119</f>
        <v>8655</v>
      </c>
      <c r="M120" s="90">
        <f>M84+M89+M93+M96+M102+M105+M109+M112+M116+M119</f>
        <v>158.5</v>
      </c>
      <c r="N120" s="106">
        <f>N84+N89+N93+N96+N102+N105+N109+N112+N116+N119</f>
        <v>8496.5</v>
      </c>
      <c r="O120" s="96">
        <f>O86+O89+O93+O98+O102+O105+O109+O112+O116+O119</f>
        <v>8504</v>
      </c>
    </row>
    <row r="121" spans="1:15" ht="18" x14ac:dyDescent="0.25">
      <c r="A121" s="323"/>
      <c r="B121" s="323"/>
      <c r="C121" s="323"/>
      <c r="D121" s="323"/>
      <c r="E121" s="323"/>
      <c r="F121" s="323"/>
      <c r="G121" s="323"/>
      <c r="H121" s="323"/>
      <c r="I121" s="323"/>
      <c r="J121" s="323"/>
      <c r="K121" s="323"/>
      <c r="L121" s="323"/>
      <c r="M121" s="323"/>
      <c r="N121" s="323"/>
      <c r="O121" s="324"/>
    </row>
    <row r="122" spans="1:15" ht="18" x14ac:dyDescent="0.25">
      <c r="A122" s="82" t="s">
        <v>104</v>
      </c>
      <c r="B122" s="83"/>
      <c r="C122" s="82"/>
      <c r="D122" s="321" t="s">
        <v>105</v>
      </c>
      <c r="E122" s="321"/>
      <c r="F122" s="321"/>
      <c r="G122" s="84" t="s">
        <v>106</v>
      </c>
      <c r="H122" s="82" t="s">
        <v>8</v>
      </c>
      <c r="I122" s="85" t="s">
        <v>107</v>
      </c>
      <c r="J122" s="85" t="s">
        <v>76</v>
      </c>
      <c r="K122" s="85" t="s">
        <v>77</v>
      </c>
      <c r="L122" s="85" t="s">
        <v>108</v>
      </c>
      <c r="M122" s="85" t="s">
        <v>164</v>
      </c>
      <c r="N122" s="85" t="s">
        <v>165</v>
      </c>
      <c r="O122" s="85" t="s">
        <v>78</v>
      </c>
    </row>
    <row r="123" spans="1:15" ht="18" x14ac:dyDescent="0.25">
      <c r="A123" s="322">
        <v>44095</v>
      </c>
      <c r="B123" s="86" t="s">
        <v>125</v>
      </c>
      <c r="C123" s="87" t="s">
        <v>126</v>
      </c>
      <c r="D123" s="87" t="s">
        <v>74</v>
      </c>
      <c r="E123" s="87" t="s">
        <v>75</v>
      </c>
      <c r="F123" s="88" t="s">
        <v>127</v>
      </c>
      <c r="G123" s="323"/>
      <c r="H123" s="323"/>
      <c r="I123" s="323"/>
      <c r="J123" s="323"/>
      <c r="K123" s="323"/>
      <c r="L123" s="323"/>
      <c r="M123" s="323"/>
      <c r="N123" s="323"/>
      <c r="O123" s="324"/>
    </row>
    <row r="124" spans="1:15" ht="18" x14ac:dyDescent="0.25">
      <c r="A124" s="322"/>
      <c r="B124" s="325">
        <v>100</v>
      </c>
      <c r="C124" s="328">
        <v>6</v>
      </c>
      <c r="D124" s="328">
        <v>15</v>
      </c>
      <c r="E124" s="328">
        <v>1385</v>
      </c>
      <c r="F124" s="328">
        <v>15</v>
      </c>
      <c r="G124" s="331">
        <v>44095</v>
      </c>
      <c r="H124" s="328">
        <v>0</v>
      </c>
      <c r="I124" s="315">
        <v>0</v>
      </c>
      <c r="J124" s="315">
        <v>0</v>
      </c>
      <c r="K124" s="315">
        <v>0</v>
      </c>
      <c r="L124" s="315">
        <v>1435</v>
      </c>
      <c r="M124" s="315">
        <v>18</v>
      </c>
      <c r="N124" s="315">
        <f>L124-M124</f>
        <v>1417</v>
      </c>
      <c r="O124" s="89">
        <v>1157</v>
      </c>
    </row>
    <row r="125" spans="1:15" ht="18" x14ac:dyDescent="0.25">
      <c r="A125" s="322"/>
      <c r="B125" s="326"/>
      <c r="C125" s="329"/>
      <c r="D125" s="329"/>
      <c r="E125" s="329"/>
      <c r="F125" s="329"/>
      <c r="G125" s="332"/>
      <c r="H125" s="329"/>
      <c r="I125" s="316"/>
      <c r="J125" s="316"/>
      <c r="K125" s="316"/>
      <c r="L125" s="316"/>
      <c r="M125" s="316"/>
      <c r="N125" s="316"/>
      <c r="O125" s="89">
        <v>200</v>
      </c>
    </row>
    <row r="126" spans="1:15" ht="18" x14ac:dyDescent="0.25">
      <c r="A126" s="322"/>
      <c r="B126" s="326"/>
      <c r="C126" s="329"/>
      <c r="D126" s="329"/>
      <c r="E126" s="329"/>
      <c r="F126" s="329"/>
      <c r="G126" s="332"/>
      <c r="H126" s="329"/>
      <c r="I126" s="316"/>
      <c r="J126" s="316"/>
      <c r="K126" s="316"/>
      <c r="L126" s="316"/>
      <c r="M126" s="316"/>
      <c r="N126" s="316"/>
      <c r="O126" s="89">
        <v>40</v>
      </c>
    </row>
    <row r="127" spans="1:15" ht="18" x14ac:dyDescent="0.25">
      <c r="A127" s="322"/>
      <c r="B127" s="326"/>
      <c r="C127" s="329"/>
      <c r="D127" s="329"/>
      <c r="E127" s="329"/>
      <c r="F127" s="329"/>
      <c r="G127" s="332"/>
      <c r="H127" s="329"/>
      <c r="I127" s="316"/>
      <c r="J127" s="316"/>
      <c r="K127" s="316"/>
      <c r="L127" s="316"/>
      <c r="M127" s="316"/>
      <c r="N127" s="316"/>
      <c r="O127" s="89">
        <v>20</v>
      </c>
    </row>
    <row r="128" spans="1:15" ht="18" x14ac:dyDescent="0.25">
      <c r="A128" s="322"/>
      <c r="B128" s="327"/>
      <c r="C128" s="330"/>
      <c r="D128" s="330"/>
      <c r="E128" s="330"/>
      <c r="F128" s="330"/>
      <c r="G128" s="333"/>
      <c r="H128" s="330"/>
      <c r="I128" s="317"/>
      <c r="J128" s="317"/>
      <c r="K128" s="317"/>
      <c r="L128" s="317"/>
      <c r="M128" s="317"/>
      <c r="N128" s="317"/>
      <c r="O128" s="90">
        <f>O124+O125+O126+O127</f>
        <v>1417</v>
      </c>
    </row>
    <row r="129" spans="1:15" ht="18" x14ac:dyDescent="0.25">
      <c r="A129" s="322"/>
      <c r="B129" s="91"/>
      <c r="C129" s="92"/>
      <c r="D129" s="334" t="s">
        <v>109</v>
      </c>
      <c r="E129" s="334"/>
      <c r="F129" s="334"/>
      <c r="G129" s="93" t="s">
        <v>110</v>
      </c>
      <c r="H129" s="94"/>
      <c r="I129" s="89"/>
      <c r="J129" s="89"/>
      <c r="K129" s="89"/>
      <c r="L129" s="89"/>
      <c r="M129" s="89"/>
      <c r="N129" s="89"/>
      <c r="O129" s="89"/>
    </row>
    <row r="130" spans="1:15" ht="18" x14ac:dyDescent="0.25">
      <c r="A130" s="322"/>
      <c r="B130" s="322"/>
      <c r="C130" s="322"/>
      <c r="D130" s="87" t="s">
        <v>74</v>
      </c>
      <c r="E130" s="87" t="s">
        <v>75</v>
      </c>
      <c r="F130" s="88" t="s">
        <v>127</v>
      </c>
      <c r="G130" s="323"/>
      <c r="H130" s="323"/>
      <c r="I130" s="323"/>
      <c r="J130" s="323"/>
      <c r="K130" s="323"/>
      <c r="L130" s="323"/>
      <c r="M130" s="323"/>
      <c r="N130" s="323"/>
      <c r="O130" s="324"/>
    </row>
    <row r="131" spans="1:15" ht="18" x14ac:dyDescent="0.25">
      <c r="A131" s="322"/>
      <c r="B131" s="322"/>
      <c r="C131" s="322"/>
      <c r="D131" s="328">
        <v>1</v>
      </c>
      <c r="E131" s="328">
        <v>299</v>
      </c>
      <c r="F131" s="328">
        <v>8</v>
      </c>
      <c r="G131" s="331">
        <v>44096</v>
      </c>
      <c r="H131" s="328">
        <v>0</v>
      </c>
      <c r="I131" s="315">
        <v>0</v>
      </c>
      <c r="J131" s="315">
        <v>0</v>
      </c>
      <c r="K131" s="315">
        <v>0</v>
      </c>
      <c r="L131" s="315">
        <v>299</v>
      </c>
      <c r="M131" s="315">
        <v>8</v>
      </c>
      <c r="N131" s="315">
        <f>L131-M131</f>
        <v>291</v>
      </c>
      <c r="O131" s="89">
        <v>285</v>
      </c>
    </row>
    <row r="132" spans="1:15" ht="18" x14ac:dyDescent="0.25">
      <c r="A132" s="322"/>
      <c r="B132" s="322"/>
      <c r="C132" s="322"/>
      <c r="D132" s="329"/>
      <c r="E132" s="329"/>
      <c r="F132" s="329"/>
      <c r="G132" s="332"/>
      <c r="H132" s="329"/>
      <c r="I132" s="316"/>
      <c r="J132" s="316"/>
      <c r="K132" s="316"/>
      <c r="L132" s="316"/>
      <c r="M132" s="316"/>
      <c r="N132" s="316"/>
      <c r="O132" s="89">
        <v>4</v>
      </c>
    </row>
    <row r="133" spans="1:15" ht="18" x14ac:dyDescent="0.25">
      <c r="A133" s="322"/>
      <c r="B133" s="322"/>
      <c r="C133" s="322"/>
      <c r="D133" s="329"/>
      <c r="E133" s="329"/>
      <c r="F133" s="329"/>
      <c r="G133" s="332"/>
      <c r="H133" s="329"/>
      <c r="I133" s="316"/>
      <c r="J133" s="316"/>
      <c r="K133" s="316"/>
      <c r="L133" s="316"/>
      <c r="M133" s="316"/>
      <c r="N133" s="316"/>
      <c r="O133" s="89">
        <v>2</v>
      </c>
    </row>
    <row r="134" spans="1:15" ht="18" x14ac:dyDescent="0.25">
      <c r="A134" s="322"/>
      <c r="B134" s="322"/>
      <c r="C134" s="322"/>
      <c r="D134" s="330"/>
      <c r="E134" s="330"/>
      <c r="F134" s="330"/>
      <c r="G134" s="333"/>
      <c r="H134" s="330"/>
      <c r="I134" s="317"/>
      <c r="J134" s="317"/>
      <c r="K134" s="317"/>
      <c r="L134" s="317"/>
      <c r="M134" s="317"/>
      <c r="N134" s="317"/>
      <c r="O134" s="90">
        <f>O131+O132+O133</f>
        <v>291</v>
      </c>
    </row>
    <row r="135" spans="1:15" ht="18" x14ac:dyDescent="0.25">
      <c r="A135" s="323"/>
      <c r="B135" s="323"/>
      <c r="C135" s="323"/>
      <c r="D135" s="323"/>
      <c r="E135" s="323"/>
      <c r="F135" s="323"/>
      <c r="G135" s="323"/>
      <c r="H135" s="323"/>
      <c r="I135" s="323"/>
      <c r="J135" s="323"/>
      <c r="K135" s="323"/>
      <c r="L135" s="323"/>
      <c r="M135" s="323"/>
      <c r="N135" s="323"/>
      <c r="O135" s="324"/>
    </row>
    <row r="136" spans="1:15" ht="18" x14ac:dyDescent="0.25">
      <c r="A136" s="82" t="s">
        <v>104</v>
      </c>
      <c r="B136" s="83"/>
      <c r="C136" s="82"/>
      <c r="D136" s="321" t="s">
        <v>105</v>
      </c>
      <c r="E136" s="321"/>
      <c r="F136" s="321"/>
      <c r="G136" s="84" t="s">
        <v>106</v>
      </c>
      <c r="H136" s="82" t="s">
        <v>8</v>
      </c>
      <c r="I136" s="85" t="s">
        <v>107</v>
      </c>
      <c r="J136" s="85" t="s">
        <v>76</v>
      </c>
      <c r="K136" s="85" t="s">
        <v>77</v>
      </c>
      <c r="L136" s="85" t="s">
        <v>108</v>
      </c>
      <c r="M136" s="85" t="s">
        <v>164</v>
      </c>
      <c r="N136" s="85" t="s">
        <v>165</v>
      </c>
      <c r="O136" s="85" t="s">
        <v>78</v>
      </c>
    </row>
    <row r="137" spans="1:15" ht="18" x14ac:dyDescent="0.25">
      <c r="A137" s="322" t="s">
        <v>289</v>
      </c>
      <c r="B137" s="86" t="s">
        <v>125</v>
      </c>
      <c r="C137" s="87" t="s">
        <v>126</v>
      </c>
      <c r="D137" s="87" t="s">
        <v>74</v>
      </c>
      <c r="E137" s="87" t="s">
        <v>75</v>
      </c>
      <c r="F137" s="88" t="s">
        <v>127</v>
      </c>
      <c r="G137" s="323"/>
      <c r="H137" s="323"/>
      <c r="I137" s="323"/>
      <c r="J137" s="323"/>
      <c r="K137" s="323"/>
      <c r="L137" s="323"/>
      <c r="M137" s="323"/>
      <c r="N137" s="323"/>
      <c r="O137" s="324"/>
    </row>
    <row r="138" spans="1:15" ht="18" x14ac:dyDescent="0.25">
      <c r="A138" s="322"/>
      <c r="B138" s="325">
        <v>100</v>
      </c>
      <c r="C138" s="328">
        <v>3</v>
      </c>
      <c r="D138" s="328">
        <v>9</v>
      </c>
      <c r="E138" s="328">
        <v>1391</v>
      </c>
      <c r="F138" s="328">
        <v>17</v>
      </c>
      <c r="G138" s="331">
        <v>44096</v>
      </c>
      <c r="H138" s="328">
        <v>0</v>
      </c>
      <c r="I138" s="315">
        <v>0</v>
      </c>
      <c r="J138" s="315">
        <v>0</v>
      </c>
      <c r="K138" s="315">
        <v>0</v>
      </c>
      <c r="L138" s="315">
        <v>1441</v>
      </c>
      <c r="M138" s="315">
        <v>18.5</v>
      </c>
      <c r="N138" s="315">
        <f>L138-M138</f>
        <v>1422.5</v>
      </c>
      <c r="O138" s="89">
        <v>917</v>
      </c>
    </row>
    <row r="139" spans="1:15" ht="18" x14ac:dyDescent="0.25">
      <c r="A139" s="322"/>
      <c r="B139" s="326"/>
      <c r="C139" s="329"/>
      <c r="D139" s="329"/>
      <c r="E139" s="329"/>
      <c r="F139" s="329"/>
      <c r="G139" s="332"/>
      <c r="H139" s="329"/>
      <c r="I139" s="316"/>
      <c r="J139" s="316"/>
      <c r="K139" s="316"/>
      <c r="L139" s="316"/>
      <c r="M139" s="316"/>
      <c r="N139" s="316"/>
      <c r="O139" s="89">
        <v>361</v>
      </c>
    </row>
    <row r="140" spans="1:15" ht="15" customHeight="1" x14ac:dyDescent="0.3">
      <c r="A140" s="322"/>
      <c r="B140" s="326"/>
      <c r="C140" s="329"/>
      <c r="D140" s="329"/>
      <c r="E140" s="329"/>
      <c r="F140" s="329"/>
      <c r="G140" s="332"/>
      <c r="H140" s="329"/>
      <c r="I140" s="316"/>
      <c r="J140" s="316"/>
      <c r="K140" s="316"/>
      <c r="L140" s="316"/>
      <c r="M140" s="316"/>
      <c r="N140" s="316"/>
      <c r="O140" s="107">
        <v>140</v>
      </c>
    </row>
    <row r="141" spans="1:15" ht="15" customHeight="1" x14ac:dyDescent="0.3">
      <c r="A141" s="322"/>
      <c r="B141" s="326"/>
      <c r="C141" s="329"/>
      <c r="D141" s="329"/>
      <c r="E141" s="329"/>
      <c r="F141" s="329"/>
      <c r="G141" s="332"/>
      <c r="H141" s="329"/>
      <c r="I141" s="316"/>
      <c r="J141" s="316"/>
      <c r="K141" s="316"/>
      <c r="L141" s="316"/>
      <c r="M141" s="316"/>
      <c r="N141" s="316"/>
      <c r="O141" s="107">
        <v>6</v>
      </c>
    </row>
    <row r="142" spans="1:15" ht="18" x14ac:dyDescent="0.25">
      <c r="A142" s="322"/>
      <c r="B142" s="327"/>
      <c r="C142" s="330"/>
      <c r="D142" s="330"/>
      <c r="E142" s="330"/>
      <c r="F142" s="330"/>
      <c r="G142" s="333"/>
      <c r="H142" s="330"/>
      <c r="I142" s="317"/>
      <c r="J142" s="317"/>
      <c r="K142" s="317"/>
      <c r="L142" s="317"/>
      <c r="M142" s="317"/>
      <c r="N142" s="317"/>
      <c r="O142" s="90">
        <f>O138+O139+O140+O141</f>
        <v>1424</v>
      </c>
    </row>
    <row r="143" spans="1:15" ht="18" x14ac:dyDescent="0.25">
      <c r="A143" s="322"/>
      <c r="B143" s="91"/>
      <c r="C143" s="92"/>
      <c r="D143" s="334" t="s">
        <v>109</v>
      </c>
      <c r="E143" s="334"/>
      <c r="F143" s="334"/>
      <c r="G143" s="93" t="s">
        <v>110</v>
      </c>
      <c r="H143" s="94"/>
      <c r="I143" s="89"/>
      <c r="J143" s="89"/>
      <c r="K143" s="89"/>
      <c r="L143" s="89"/>
      <c r="M143" s="89"/>
      <c r="N143" s="89"/>
      <c r="O143" s="89"/>
    </row>
    <row r="144" spans="1:15" ht="18" x14ac:dyDescent="0.25">
      <c r="A144" s="322"/>
      <c r="B144" s="337"/>
      <c r="C144" s="338"/>
      <c r="D144" s="87" t="s">
        <v>74</v>
      </c>
      <c r="E144" s="87" t="s">
        <v>75</v>
      </c>
      <c r="F144" s="88" t="s">
        <v>127</v>
      </c>
      <c r="G144" s="323"/>
      <c r="H144" s="323"/>
      <c r="I144" s="323"/>
      <c r="J144" s="323"/>
      <c r="K144" s="323"/>
      <c r="L144" s="323"/>
      <c r="M144" s="323"/>
      <c r="N144" s="323"/>
      <c r="O144" s="324"/>
    </row>
    <row r="145" spans="1:15" ht="18" x14ac:dyDescent="0.25">
      <c r="A145" s="322"/>
      <c r="B145" s="339"/>
      <c r="C145" s="340"/>
      <c r="D145" s="94">
        <v>2</v>
      </c>
      <c r="E145" s="94">
        <v>298</v>
      </c>
      <c r="F145" s="94">
        <v>7</v>
      </c>
      <c r="G145" s="95">
        <v>44097</v>
      </c>
      <c r="H145" s="94">
        <v>0</v>
      </c>
      <c r="I145" s="89">
        <v>0</v>
      </c>
      <c r="J145" s="89">
        <v>0</v>
      </c>
      <c r="K145" s="89">
        <v>0</v>
      </c>
      <c r="L145" s="89">
        <v>298</v>
      </c>
      <c r="M145" s="89">
        <v>7</v>
      </c>
      <c r="N145" s="89">
        <f>L145-M145</f>
        <v>291</v>
      </c>
      <c r="O145" s="90">
        <v>291</v>
      </c>
    </row>
    <row r="146" spans="1:15" ht="18" x14ac:dyDescent="0.25">
      <c r="A146" s="323"/>
      <c r="B146" s="323"/>
      <c r="C146" s="323"/>
      <c r="D146" s="323"/>
      <c r="E146" s="323"/>
      <c r="F146" s="323"/>
      <c r="G146" s="323"/>
      <c r="H146" s="323"/>
      <c r="I146" s="323"/>
      <c r="J146" s="323"/>
      <c r="K146" s="323"/>
      <c r="L146" s="323"/>
      <c r="M146" s="323"/>
      <c r="N146" s="323"/>
      <c r="O146" s="323"/>
    </row>
    <row r="147" spans="1:15" ht="18" x14ac:dyDescent="0.25">
      <c r="A147" s="82" t="s">
        <v>104</v>
      </c>
      <c r="B147" s="83"/>
      <c r="C147" s="82"/>
      <c r="D147" s="321" t="s">
        <v>105</v>
      </c>
      <c r="E147" s="321"/>
      <c r="F147" s="321"/>
      <c r="G147" s="84" t="s">
        <v>106</v>
      </c>
      <c r="H147" s="82" t="s">
        <v>8</v>
      </c>
      <c r="I147" s="85" t="s">
        <v>107</v>
      </c>
      <c r="J147" s="85" t="s">
        <v>76</v>
      </c>
      <c r="K147" s="85" t="s">
        <v>77</v>
      </c>
      <c r="L147" s="85" t="s">
        <v>108</v>
      </c>
      <c r="M147" s="85" t="s">
        <v>164</v>
      </c>
      <c r="N147" s="85" t="s">
        <v>165</v>
      </c>
      <c r="O147" s="85" t="s">
        <v>78</v>
      </c>
    </row>
    <row r="148" spans="1:15" ht="18" x14ac:dyDescent="0.25">
      <c r="A148" s="322">
        <v>44097</v>
      </c>
      <c r="B148" s="86" t="s">
        <v>125</v>
      </c>
      <c r="C148" s="87" t="s">
        <v>126</v>
      </c>
      <c r="D148" s="87" t="s">
        <v>74</v>
      </c>
      <c r="E148" s="87" t="s">
        <v>75</v>
      </c>
      <c r="F148" s="88" t="s">
        <v>127</v>
      </c>
      <c r="G148" s="323"/>
      <c r="H148" s="323"/>
      <c r="I148" s="323"/>
      <c r="J148" s="323"/>
      <c r="K148" s="323"/>
      <c r="L148" s="323"/>
      <c r="M148" s="323"/>
      <c r="N148" s="323"/>
      <c r="O148" s="324"/>
    </row>
    <row r="149" spans="1:15" ht="18" x14ac:dyDescent="0.25">
      <c r="A149" s="322"/>
      <c r="B149" s="325">
        <v>100</v>
      </c>
      <c r="C149" s="328">
        <v>5</v>
      </c>
      <c r="D149" s="328">
        <v>9</v>
      </c>
      <c r="E149" s="328">
        <v>1391</v>
      </c>
      <c r="F149" s="328">
        <v>20</v>
      </c>
      <c r="G149" s="331">
        <v>44097</v>
      </c>
      <c r="H149" s="328">
        <v>0</v>
      </c>
      <c r="I149" s="315">
        <v>0</v>
      </c>
      <c r="J149" s="315">
        <v>0</v>
      </c>
      <c r="K149" s="315">
        <v>0</v>
      </c>
      <c r="L149" s="315">
        <v>1441</v>
      </c>
      <c r="M149" s="315">
        <v>22.5</v>
      </c>
      <c r="N149" s="315">
        <f>L149-M149</f>
        <v>1418.5</v>
      </c>
      <c r="O149" s="89">
        <v>1414</v>
      </c>
    </row>
    <row r="150" spans="1:15" ht="18" x14ac:dyDescent="0.25">
      <c r="A150" s="322"/>
      <c r="B150" s="326"/>
      <c r="C150" s="329"/>
      <c r="D150" s="329"/>
      <c r="E150" s="329"/>
      <c r="F150" s="329"/>
      <c r="G150" s="332"/>
      <c r="H150" s="329"/>
      <c r="I150" s="316"/>
      <c r="J150" s="316"/>
      <c r="K150" s="316"/>
      <c r="L150" s="316"/>
      <c r="M150" s="316"/>
      <c r="N150" s="316"/>
      <c r="O150" s="89">
        <v>5</v>
      </c>
    </row>
    <row r="151" spans="1:15" ht="18" x14ac:dyDescent="0.25">
      <c r="A151" s="322"/>
      <c r="B151" s="327"/>
      <c r="C151" s="330"/>
      <c r="D151" s="330"/>
      <c r="E151" s="330"/>
      <c r="F151" s="330"/>
      <c r="G151" s="333"/>
      <c r="H151" s="330"/>
      <c r="I151" s="317"/>
      <c r="J151" s="317"/>
      <c r="K151" s="317"/>
      <c r="L151" s="317"/>
      <c r="M151" s="317"/>
      <c r="N151" s="317"/>
      <c r="O151" s="90">
        <f>O149+O150</f>
        <v>1419</v>
      </c>
    </row>
    <row r="152" spans="1:15" ht="18" x14ac:dyDescent="0.25">
      <c r="A152" s="322"/>
      <c r="B152" s="91"/>
      <c r="C152" s="92"/>
      <c r="D152" s="334" t="s">
        <v>109</v>
      </c>
      <c r="E152" s="334"/>
      <c r="F152" s="334"/>
      <c r="G152" s="93" t="s">
        <v>110</v>
      </c>
      <c r="H152" s="94"/>
      <c r="I152" s="89"/>
      <c r="J152" s="89"/>
      <c r="K152" s="89"/>
      <c r="L152" s="89"/>
      <c r="M152" s="89"/>
      <c r="N152" s="89"/>
      <c r="O152" s="89"/>
    </row>
    <row r="153" spans="1:15" ht="18" x14ac:dyDescent="0.25">
      <c r="A153" s="322"/>
      <c r="B153" s="322"/>
      <c r="C153" s="322"/>
      <c r="D153" s="87" t="s">
        <v>74</v>
      </c>
      <c r="E153" s="87" t="s">
        <v>75</v>
      </c>
      <c r="F153" s="88" t="s">
        <v>127</v>
      </c>
      <c r="G153" s="323"/>
      <c r="H153" s="323"/>
      <c r="I153" s="323"/>
      <c r="J153" s="323"/>
      <c r="K153" s="323"/>
      <c r="L153" s="323"/>
      <c r="M153" s="323"/>
      <c r="N153" s="323"/>
      <c r="O153" s="324"/>
    </row>
    <row r="154" spans="1:15" ht="18" x14ac:dyDescent="0.25">
      <c r="A154" s="322"/>
      <c r="B154" s="322"/>
      <c r="C154" s="322"/>
      <c r="D154" s="328">
        <v>4</v>
      </c>
      <c r="E154" s="328">
        <v>296</v>
      </c>
      <c r="F154" s="328">
        <v>6</v>
      </c>
      <c r="G154" s="331">
        <v>44098</v>
      </c>
      <c r="H154" s="328">
        <v>0</v>
      </c>
      <c r="I154" s="315">
        <v>0</v>
      </c>
      <c r="J154" s="315">
        <v>0</v>
      </c>
      <c r="K154" s="315">
        <v>0</v>
      </c>
      <c r="L154" s="315">
        <v>296</v>
      </c>
      <c r="M154" s="315">
        <v>6</v>
      </c>
      <c r="N154" s="315">
        <f>L154-M154</f>
        <v>290</v>
      </c>
      <c r="O154" s="89">
        <v>171</v>
      </c>
    </row>
    <row r="155" spans="1:15" ht="18" x14ac:dyDescent="0.25">
      <c r="A155" s="322"/>
      <c r="B155" s="322"/>
      <c r="C155" s="322"/>
      <c r="D155" s="329"/>
      <c r="E155" s="329"/>
      <c r="F155" s="329"/>
      <c r="G155" s="332"/>
      <c r="H155" s="329"/>
      <c r="I155" s="316"/>
      <c r="J155" s="316"/>
      <c r="K155" s="316"/>
      <c r="L155" s="316"/>
      <c r="M155" s="316"/>
      <c r="N155" s="316"/>
      <c r="O155" s="89">
        <v>120</v>
      </c>
    </row>
    <row r="156" spans="1:15" ht="18" x14ac:dyDescent="0.25">
      <c r="A156" s="322"/>
      <c r="B156" s="322"/>
      <c r="C156" s="322"/>
      <c r="D156" s="330"/>
      <c r="E156" s="330"/>
      <c r="F156" s="330"/>
      <c r="G156" s="333"/>
      <c r="H156" s="330"/>
      <c r="I156" s="317"/>
      <c r="J156" s="317"/>
      <c r="K156" s="317"/>
      <c r="L156" s="317"/>
      <c r="M156" s="317"/>
      <c r="N156" s="317"/>
      <c r="O156" s="90">
        <f>O154+O155</f>
        <v>291</v>
      </c>
    </row>
    <row r="157" spans="1:15" ht="18" x14ac:dyDescent="0.25">
      <c r="A157" s="322"/>
      <c r="B157" s="322"/>
      <c r="C157" s="322"/>
      <c r="D157" s="322"/>
      <c r="E157" s="322"/>
      <c r="F157" s="322"/>
      <c r="G157" s="322"/>
      <c r="H157" s="322"/>
      <c r="I157" s="322"/>
      <c r="J157" s="322"/>
      <c r="K157" s="322"/>
      <c r="L157" s="322"/>
      <c r="M157" s="322"/>
      <c r="N157" s="322"/>
      <c r="O157" s="322"/>
    </row>
    <row r="158" spans="1:15" ht="18" x14ac:dyDescent="0.25">
      <c r="A158" s="82" t="s">
        <v>104</v>
      </c>
      <c r="B158" s="83"/>
      <c r="C158" s="82"/>
      <c r="D158" s="321" t="s">
        <v>105</v>
      </c>
      <c r="E158" s="321"/>
      <c r="F158" s="321"/>
      <c r="G158" s="84" t="s">
        <v>106</v>
      </c>
      <c r="H158" s="82" t="s">
        <v>8</v>
      </c>
      <c r="I158" s="85" t="s">
        <v>107</v>
      </c>
      <c r="J158" s="85" t="s">
        <v>76</v>
      </c>
      <c r="K158" s="85" t="s">
        <v>77</v>
      </c>
      <c r="L158" s="85" t="s">
        <v>108</v>
      </c>
      <c r="M158" s="85" t="s">
        <v>164</v>
      </c>
      <c r="N158" s="85" t="s">
        <v>165</v>
      </c>
      <c r="O158" s="85" t="s">
        <v>78</v>
      </c>
    </row>
    <row r="159" spans="1:15" ht="18" x14ac:dyDescent="0.25">
      <c r="A159" s="322">
        <v>44098</v>
      </c>
      <c r="B159" s="86" t="s">
        <v>125</v>
      </c>
      <c r="C159" s="87" t="s">
        <v>126</v>
      </c>
      <c r="D159" s="87" t="s">
        <v>74</v>
      </c>
      <c r="E159" s="87" t="s">
        <v>75</v>
      </c>
      <c r="F159" s="88" t="s">
        <v>127</v>
      </c>
      <c r="G159" s="323"/>
      <c r="H159" s="323"/>
      <c r="I159" s="323"/>
      <c r="J159" s="323"/>
      <c r="K159" s="323"/>
      <c r="L159" s="323"/>
      <c r="M159" s="323"/>
      <c r="N159" s="323"/>
      <c r="O159" s="324"/>
    </row>
    <row r="160" spans="1:15" ht="18" x14ac:dyDescent="0.25">
      <c r="A160" s="322"/>
      <c r="B160" s="325">
        <v>100</v>
      </c>
      <c r="C160" s="328">
        <v>3</v>
      </c>
      <c r="D160" s="328">
        <v>13</v>
      </c>
      <c r="E160" s="328">
        <v>1387</v>
      </c>
      <c r="F160" s="328">
        <v>16</v>
      </c>
      <c r="G160" s="331">
        <v>44098</v>
      </c>
      <c r="H160" s="325">
        <v>0</v>
      </c>
      <c r="I160" s="315">
        <v>0</v>
      </c>
      <c r="J160" s="315">
        <v>0</v>
      </c>
      <c r="K160" s="315">
        <v>0</v>
      </c>
      <c r="L160" s="315">
        <v>1437</v>
      </c>
      <c r="M160" s="315">
        <v>17.5</v>
      </c>
      <c r="N160" s="315">
        <f>L160-M160</f>
        <v>1419.5</v>
      </c>
      <c r="O160" s="89">
        <v>1280</v>
      </c>
    </row>
    <row r="161" spans="1:15" ht="18" x14ac:dyDescent="0.25">
      <c r="A161" s="322"/>
      <c r="B161" s="326"/>
      <c r="C161" s="329"/>
      <c r="D161" s="329"/>
      <c r="E161" s="329"/>
      <c r="F161" s="329"/>
      <c r="G161" s="332"/>
      <c r="H161" s="326"/>
      <c r="I161" s="316"/>
      <c r="J161" s="316"/>
      <c r="K161" s="316"/>
      <c r="L161" s="316"/>
      <c r="M161" s="316"/>
      <c r="N161" s="316"/>
      <c r="O161" s="89">
        <v>120</v>
      </c>
    </row>
    <row r="162" spans="1:15" ht="18" x14ac:dyDescent="0.25">
      <c r="A162" s="322"/>
      <c r="B162" s="326"/>
      <c r="C162" s="329"/>
      <c r="D162" s="329"/>
      <c r="E162" s="329"/>
      <c r="F162" s="329"/>
      <c r="G162" s="332"/>
      <c r="H162" s="326"/>
      <c r="I162" s="316"/>
      <c r="J162" s="316"/>
      <c r="K162" s="316"/>
      <c r="L162" s="316"/>
      <c r="M162" s="316"/>
      <c r="N162" s="316"/>
      <c r="O162" s="89">
        <v>20</v>
      </c>
    </row>
    <row r="163" spans="1:15" ht="18" x14ac:dyDescent="0.25">
      <c r="A163" s="322"/>
      <c r="B163" s="327"/>
      <c r="C163" s="330"/>
      <c r="D163" s="330"/>
      <c r="E163" s="330"/>
      <c r="F163" s="330"/>
      <c r="G163" s="333"/>
      <c r="H163" s="327"/>
      <c r="I163" s="317"/>
      <c r="J163" s="317"/>
      <c r="K163" s="317"/>
      <c r="L163" s="317"/>
      <c r="M163" s="317"/>
      <c r="N163" s="317"/>
      <c r="O163" s="90">
        <f>O160+O161+O162</f>
        <v>1420</v>
      </c>
    </row>
    <row r="164" spans="1:15" ht="18" x14ac:dyDescent="0.25">
      <c r="A164" s="322"/>
      <c r="B164" s="91"/>
      <c r="C164" s="94"/>
      <c r="D164" s="334" t="s">
        <v>109</v>
      </c>
      <c r="E164" s="334"/>
      <c r="F164" s="334"/>
      <c r="G164" s="93" t="s">
        <v>110</v>
      </c>
      <c r="H164" s="94"/>
      <c r="I164" s="89"/>
      <c r="J164" s="89"/>
      <c r="K164" s="89"/>
      <c r="L164" s="89"/>
      <c r="M164" s="89"/>
      <c r="N164" s="89"/>
      <c r="O164" s="89"/>
    </row>
    <row r="165" spans="1:15" ht="18" x14ac:dyDescent="0.25">
      <c r="A165" s="322"/>
      <c r="B165" s="322"/>
      <c r="C165" s="322"/>
      <c r="D165" s="87" t="s">
        <v>74</v>
      </c>
      <c r="E165" s="87" t="s">
        <v>75</v>
      </c>
      <c r="F165" s="88" t="s">
        <v>127</v>
      </c>
      <c r="G165" s="323"/>
      <c r="H165" s="323"/>
      <c r="I165" s="323"/>
      <c r="J165" s="323"/>
      <c r="K165" s="323"/>
      <c r="L165" s="323"/>
      <c r="M165" s="323"/>
      <c r="N165" s="323"/>
      <c r="O165" s="324"/>
    </row>
    <row r="166" spans="1:15" ht="18" x14ac:dyDescent="0.25">
      <c r="A166" s="322"/>
      <c r="B166" s="322"/>
      <c r="C166" s="322"/>
      <c r="D166" s="94">
        <v>1</v>
      </c>
      <c r="E166" s="94">
        <v>299</v>
      </c>
      <c r="F166" s="94">
        <v>10</v>
      </c>
      <c r="G166" s="95">
        <v>44099</v>
      </c>
      <c r="H166" s="94">
        <v>0</v>
      </c>
      <c r="I166" s="89">
        <v>0</v>
      </c>
      <c r="J166" s="89">
        <v>0</v>
      </c>
      <c r="K166" s="89">
        <v>0</v>
      </c>
      <c r="L166" s="89">
        <v>299</v>
      </c>
      <c r="M166" s="105">
        <v>10</v>
      </c>
      <c r="N166" s="105">
        <f>L166-M166</f>
        <v>289</v>
      </c>
      <c r="O166" s="90">
        <v>289</v>
      </c>
    </row>
    <row r="167" spans="1:15" ht="18" x14ac:dyDescent="0.25">
      <c r="A167" s="323"/>
      <c r="B167" s="323"/>
      <c r="C167" s="323"/>
      <c r="D167" s="323"/>
      <c r="E167" s="323"/>
      <c r="F167" s="323"/>
      <c r="G167" s="323"/>
      <c r="H167" s="323"/>
      <c r="I167" s="323"/>
      <c r="J167" s="323"/>
      <c r="K167" s="323"/>
      <c r="L167" s="323"/>
      <c r="M167" s="323"/>
      <c r="N167" s="323"/>
      <c r="O167" s="323"/>
    </row>
    <row r="168" spans="1:15" ht="18" x14ac:dyDescent="0.25">
      <c r="A168" s="82" t="s">
        <v>104</v>
      </c>
      <c r="B168" s="83"/>
      <c r="C168" s="82"/>
      <c r="D168" s="321" t="s">
        <v>105</v>
      </c>
      <c r="E168" s="321"/>
      <c r="F168" s="321"/>
      <c r="G168" s="84" t="s">
        <v>106</v>
      </c>
      <c r="H168" s="82" t="s">
        <v>8</v>
      </c>
      <c r="I168" s="85" t="s">
        <v>107</v>
      </c>
      <c r="J168" s="85" t="s">
        <v>76</v>
      </c>
      <c r="K168" s="85" t="s">
        <v>77</v>
      </c>
      <c r="L168" s="85" t="s">
        <v>108</v>
      </c>
      <c r="M168" s="85" t="s">
        <v>164</v>
      </c>
      <c r="N168" s="85" t="s">
        <v>165</v>
      </c>
      <c r="O168" s="85" t="s">
        <v>78</v>
      </c>
    </row>
    <row r="169" spans="1:15" ht="18" x14ac:dyDescent="0.25">
      <c r="A169" s="322">
        <v>44099</v>
      </c>
      <c r="B169" s="86" t="s">
        <v>125</v>
      </c>
      <c r="C169" s="87" t="s">
        <v>126</v>
      </c>
      <c r="D169" s="87" t="s">
        <v>74</v>
      </c>
      <c r="E169" s="87" t="s">
        <v>75</v>
      </c>
      <c r="F169" s="88" t="s">
        <v>127</v>
      </c>
      <c r="G169" s="323"/>
      <c r="H169" s="323"/>
      <c r="I169" s="323"/>
      <c r="J169" s="323"/>
      <c r="K169" s="323"/>
      <c r="L169" s="323"/>
      <c r="M169" s="323"/>
      <c r="N169" s="323"/>
      <c r="O169" s="324"/>
    </row>
    <row r="170" spans="1:15" ht="18" x14ac:dyDescent="0.25">
      <c r="A170" s="322"/>
      <c r="B170" s="104">
        <v>100</v>
      </c>
      <c r="C170" s="102">
        <v>4</v>
      </c>
      <c r="D170" s="102">
        <v>11</v>
      </c>
      <c r="E170" s="102">
        <v>1389</v>
      </c>
      <c r="F170" s="102">
        <v>17</v>
      </c>
      <c r="G170" s="103">
        <v>44099</v>
      </c>
      <c r="H170" s="102">
        <v>0</v>
      </c>
      <c r="I170" s="97">
        <v>0</v>
      </c>
      <c r="J170" s="97">
        <v>0</v>
      </c>
      <c r="K170" s="97">
        <v>0</v>
      </c>
      <c r="L170" s="97">
        <v>1439</v>
      </c>
      <c r="M170" s="97">
        <v>19</v>
      </c>
      <c r="N170" s="97">
        <f>L170-M170</f>
        <v>1420</v>
      </c>
      <c r="O170" s="90">
        <v>1420</v>
      </c>
    </row>
    <row r="171" spans="1:15" ht="18" x14ac:dyDescent="0.25">
      <c r="A171" s="322"/>
      <c r="B171" s="91"/>
      <c r="C171" s="92"/>
      <c r="D171" s="334" t="s">
        <v>109</v>
      </c>
      <c r="E171" s="334"/>
      <c r="F171" s="334"/>
      <c r="G171" s="93" t="s">
        <v>110</v>
      </c>
      <c r="H171" s="94"/>
      <c r="I171" s="89"/>
      <c r="J171" s="89"/>
      <c r="K171" s="89"/>
      <c r="L171" s="89"/>
      <c r="M171" s="89"/>
      <c r="N171" s="89"/>
      <c r="O171" s="89"/>
    </row>
    <row r="172" spans="1:15" ht="18" x14ac:dyDescent="0.25">
      <c r="A172" s="322"/>
      <c r="B172" s="322"/>
      <c r="C172" s="322"/>
      <c r="D172" s="87" t="s">
        <v>74</v>
      </c>
      <c r="E172" s="87" t="s">
        <v>75</v>
      </c>
      <c r="F172" s="88" t="s">
        <v>127</v>
      </c>
      <c r="G172" s="323"/>
      <c r="H172" s="323"/>
      <c r="I172" s="323"/>
      <c r="J172" s="323"/>
      <c r="K172" s="323"/>
      <c r="L172" s="323"/>
      <c r="M172" s="323"/>
      <c r="N172" s="323"/>
      <c r="O172" s="324"/>
    </row>
    <row r="173" spans="1:15" ht="18" x14ac:dyDescent="0.25">
      <c r="A173" s="322"/>
      <c r="B173" s="322"/>
      <c r="C173" s="322"/>
      <c r="D173" s="102">
        <v>3</v>
      </c>
      <c r="E173" s="102">
        <v>297</v>
      </c>
      <c r="F173" s="102">
        <v>7</v>
      </c>
      <c r="G173" s="103">
        <v>44102</v>
      </c>
      <c r="H173" s="102">
        <v>0</v>
      </c>
      <c r="I173" s="97">
        <v>0</v>
      </c>
      <c r="J173" s="97">
        <v>0</v>
      </c>
      <c r="K173" s="97">
        <v>0</v>
      </c>
      <c r="L173" s="97">
        <v>297</v>
      </c>
      <c r="M173" s="97">
        <v>7</v>
      </c>
      <c r="N173" s="97">
        <f>L173-M173</f>
        <v>290</v>
      </c>
      <c r="O173" s="90">
        <v>290</v>
      </c>
    </row>
    <row r="174" spans="1:15" ht="18" x14ac:dyDescent="0.25">
      <c r="A174" s="335" t="s">
        <v>290</v>
      </c>
      <c r="B174" s="335"/>
      <c r="C174" s="335"/>
      <c r="D174" s="335"/>
      <c r="E174" s="335"/>
      <c r="F174" s="335"/>
      <c r="G174" s="335"/>
      <c r="H174" s="336" t="s">
        <v>5</v>
      </c>
      <c r="I174" s="336"/>
      <c r="J174" s="336"/>
      <c r="K174" s="336"/>
      <c r="L174" s="90">
        <f>L124+L131+L138+L145+L149+L154+L160+L166+L170+L173</f>
        <v>8682</v>
      </c>
      <c r="M174" s="90">
        <f>M124+M131+M138+M145+M149+M154+M160+M166+M170+M173</f>
        <v>133.5</v>
      </c>
      <c r="N174" s="90">
        <f>N124+N131+N138+N145+N149+N154+N160+N166+N170+N173</f>
        <v>8548.5</v>
      </c>
      <c r="O174" s="96">
        <f>O128+O134+O142+O145+O151+O156+O163+O166+O170+O173</f>
        <v>8552</v>
      </c>
    </row>
    <row r="175" spans="1:15" ht="18" x14ac:dyDescent="0.25">
      <c r="A175" s="318"/>
      <c r="B175" s="319"/>
      <c r="C175" s="319"/>
      <c r="D175" s="319"/>
      <c r="E175" s="319"/>
      <c r="F175" s="319"/>
      <c r="G175" s="319"/>
      <c r="H175" s="319"/>
      <c r="I175" s="319"/>
      <c r="J175" s="319"/>
      <c r="K175" s="319"/>
      <c r="L175" s="319"/>
      <c r="M175" s="319"/>
      <c r="N175" s="319"/>
      <c r="O175" s="320"/>
    </row>
    <row r="176" spans="1:15" ht="18" x14ac:dyDescent="0.25">
      <c r="A176" s="82" t="s">
        <v>104</v>
      </c>
      <c r="B176" s="83"/>
      <c r="C176" s="82"/>
      <c r="D176" s="321" t="s">
        <v>105</v>
      </c>
      <c r="E176" s="321"/>
      <c r="F176" s="321"/>
      <c r="G176" s="84" t="s">
        <v>106</v>
      </c>
      <c r="H176" s="82" t="s">
        <v>8</v>
      </c>
      <c r="I176" s="85" t="s">
        <v>107</v>
      </c>
      <c r="J176" s="85" t="s">
        <v>76</v>
      </c>
      <c r="K176" s="85" t="s">
        <v>77</v>
      </c>
      <c r="L176" s="85" t="s">
        <v>108</v>
      </c>
      <c r="M176" s="85" t="s">
        <v>164</v>
      </c>
      <c r="N176" s="85" t="s">
        <v>165</v>
      </c>
      <c r="O176" s="85" t="s">
        <v>78</v>
      </c>
    </row>
    <row r="177" spans="1:15" ht="18" x14ac:dyDescent="0.25">
      <c r="A177" s="322">
        <v>44102</v>
      </c>
      <c r="B177" s="86" t="s">
        <v>125</v>
      </c>
      <c r="C177" s="87" t="s">
        <v>126</v>
      </c>
      <c r="D177" s="87" t="s">
        <v>74</v>
      </c>
      <c r="E177" s="87" t="s">
        <v>75</v>
      </c>
      <c r="F177" s="88" t="s">
        <v>127</v>
      </c>
      <c r="G177" s="323"/>
      <c r="H177" s="323"/>
      <c r="I177" s="323"/>
      <c r="J177" s="323"/>
      <c r="K177" s="323"/>
      <c r="L177" s="323"/>
      <c r="M177" s="323"/>
      <c r="N177" s="323"/>
      <c r="O177" s="324"/>
    </row>
    <row r="178" spans="1:15" ht="18" x14ac:dyDescent="0.25">
      <c r="A178" s="322"/>
      <c r="B178" s="325">
        <v>100</v>
      </c>
      <c r="C178" s="328">
        <v>2</v>
      </c>
      <c r="D178" s="328">
        <v>3</v>
      </c>
      <c r="E178" s="328">
        <v>1397</v>
      </c>
      <c r="F178" s="328">
        <v>18</v>
      </c>
      <c r="G178" s="331">
        <v>44102</v>
      </c>
      <c r="H178" s="328">
        <v>0</v>
      </c>
      <c r="I178" s="315">
        <v>0</v>
      </c>
      <c r="J178" s="315">
        <v>0</v>
      </c>
      <c r="K178" s="315">
        <v>0</v>
      </c>
      <c r="L178" s="315">
        <v>1447</v>
      </c>
      <c r="M178" s="315">
        <v>19</v>
      </c>
      <c r="N178" s="315">
        <f>L178-M178</f>
        <v>1428</v>
      </c>
      <c r="O178" s="89">
        <v>1368</v>
      </c>
    </row>
    <row r="179" spans="1:15" ht="18" x14ac:dyDescent="0.25">
      <c r="A179" s="322"/>
      <c r="B179" s="326"/>
      <c r="C179" s="329"/>
      <c r="D179" s="329"/>
      <c r="E179" s="329"/>
      <c r="F179" s="329"/>
      <c r="G179" s="332"/>
      <c r="H179" s="329"/>
      <c r="I179" s="316"/>
      <c r="J179" s="316"/>
      <c r="K179" s="316"/>
      <c r="L179" s="316"/>
      <c r="M179" s="316"/>
      <c r="N179" s="316"/>
      <c r="O179" s="89">
        <v>60</v>
      </c>
    </row>
    <row r="180" spans="1:15" ht="18" x14ac:dyDescent="0.25">
      <c r="A180" s="322"/>
      <c r="B180" s="327"/>
      <c r="C180" s="330"/>
      <c r="D180" s="330"/>
      <c r="E180" s="330"/>
      <c r="F180" s="330"/>
      <c r="G180" s="333"/>
      <c r="H180" s="330"/>
      <c r="I180" s="317"/>
      <c r="J180" s="317"/>
      <c r="K180" s="317"/>
      <c r="L180" s="317"/>
      <c r="M180" s="317"/>
      <c r="N180" s="317"/>
      <c r="O180" s="90">
        <f>O178+O179</f>
        <v>1428</v>
      </c>
    </row>
    <row r="181" spans="1:15" ht="18" x14ac:dyDescent="0.25">
      <c r="A181" s="322"/>
      <c r="B181" s="91"/>
      <c r="C181" s="92"/>
      <c r="D181" s="334" t="s">
        <v>109</v>
      </c>
      <c r="E181" s="334"/>
      <c r="F181" s="334"/>
      <c r="G181" s="93" t="s">
        <v>110</v>
      </c>
      <c r="H181" s="94"/>
      <c r="I181" s="89"/>
      <c r="J181" s="89"/>
      <c r="K181" s="89"/>
      <c r="L181" s="89"/>
      <c r="M181" s="89"/>
      <c r="N181" s="89"/>
      <c r="O181" s="89"/>
    </row>
    <row r="182" spans="1:15" ht="18" x14ac:dyDescent="0.25">
      <c r="A182" s="322"/>
      <c r="B182" s="322"/>
      <c r="C182" s="322"/>
      <c r="D182" s="87" t="s">
        <v>74</v>
      </c>
      <c r="E182" s="87" t="s">
        <v>75</v>
      </c>
      <c r="F182" s="88" t="s">
        <v>127</v>
      </c>
      <c r="G182" s="323"/>
      <c r="H182" s="323"/>
      <c r="I182" s="323"/>
      <c r="J182" s="323"/>
      <c r="K182" s="323"/>
      <c r="L182" s="323"/>
      <c r="M182" s="323"/>
      <c r="N182" s="323"/>
      <c r="O182" s="324"/>
    </row>
    <row r="183" spans="1:15" ht="18" x14ac:dyDescent="0.25">
      <c r="A183" s="322"/>
      <c r="B183" s="322"/>
      <c r="C183" s="322"/>
      <c r="D183" s="102">
        <v>2</v>
      </c>
      <c r="E183" s="102">
        <v>298</v>
      </c>
      <c r="F183" s="102">
        <v>6</v>
      </c>
      <c r="G183" s="103">
        <v>44103</v>
      </c>
      <c r="H183" s="102">
        <v>0</v>
      </c>
      <c r="I183" s="97">
        <v>0</v>
      </c>
      <c r="J183" s="97">
        <v>0</v>
      </c>
      <c r="K183" s="97">
        <v>0</v>
      </c>
      <c r="L183" s="97">
        <v>298</v>
      </c>
      <c r="M183" s="97">
        <v>6</v>
      </c>
      <c r="N183" s="97">
        <f>L183-M183</f>
        <v>292</v>
      </c>
      <c r="O183" s="90">
        <v>292</v>
      </c>
    </row>
    <row r="184" spans="1:15" ht="18" x14ac:dyDescent="0.25">
      <c r="A184" s="94"/>
      <c r="B184" s="91"/>
      <c r="C184" s="94"/>
      <c r="D184" s="94"/>
      <c r="E184" s="94"/>
      <c r="F184" s="94"/>
      <c r="G184" s="94"/>
      <c r="H184" s="94"/>
      <c r="I184" s="89"/>
      <c r="J184" s="89"/>
      <c r="K184" s="89"/>
      <c r="L184" s="89"/>
      <c r="M184" s="89"/>
      <c r="N184" s="89"/>
      <c r="O184" s="89"/>
    </row>
    <row r="185" spans="1:15" ht="18" x14ac:dyDescent="0.25">
      <c r="A185" s="82" t="s">
        <v>104</v>
      </c>
      <c r="B185" s="83"/>
      <c r="C185" s="82"/>
      <c r="D185" s="321" t="s">
        <v>105</v>
      </c>
      <c r="E185" s="321"/>
      <c r="F185" s="321"/>
      <c r="G185" s="84" t="s">
        <v>106</v>
      </c>
      <c r="H185" s="82" t="s">
        <v>8</v>
      </c>
      <c r="I185" s="85" t="s">
        <v>107</v>
      </c>
      <c r="J185" s="85" t="s">
        <v>76</v>
      </c>
      <c r="K185" s="85" t="s">
        <v>77</v>
      </c>
      <c r="L185" s="85" t="s">
        <v>108</v>
      </c>
      <c r="M185" s="85" t="s">
        <v>164</v>
      </c>
      <c r="N185" s="85" t="s">
        <v>165</v>
      </c>
      <c r="O185" s="85" t="s">
        <v>78</v>
      </c>
    </row>
    <row r="186" spans="1:15" ht="18" x14ac:dyDescent="0.25">
      <c r="A186" s="322">
        <v>44103</v>
      </c>
      <c r="B186" s="86" t="s">
        <v>125</v>
      </c>
      <c r="C186" s="87" t="s">
        <v>126</v>
      </c>
      <c r="D186" s="87" t="s">
        <v>74</v>
      </c>
      <c r="E186" s="87" t="s">
        <v>75</v>
      </c>
      <c r="F186" s="88" t="s">
        <v>127</v>
      </c>
      <c r="G186" s="323"/>
      <c r="H186" s="323"/>
      <c r="I186" s="323"/>
      <c r="J186" s="323"/>
      <c r="K186" s="323"/>
      <c r="L186" s="323"/>
      <c r="M186" s="323"/>
      <c r="N186" s="323"/>
      <c r="O186" s="324"/>
    </row>
    <row r="187" spans="1:15" ht="18" x14ac:dyDescent="0.25">
      <c r="A187" s="322"/>
      <c r="B187" s="325">
        <v>100</v>
      </c>
      <c r="C187" s="328">
        <v>3</v>
      </c>
      <c r="D187" s="328">
        <v>13</v>
      </c>
      <c r="E187" s="328">
        <v>1387</v>
      </c>
      <c r="F187" s="328">
        <v>17</v>
      </c>
      <c r="G187" s="331">
        <v>44103</v>
      </c>
      <c r="H187" s="328">
        <v>0</v>
      </c>
      <c r="I187" s="315">
        <v>0</v>
      </c>
      <c r="J187" s="315">
        <v>0</v>
      </c>
      <c r="K187" s="315">
        <v>0</v>
      </c>
      <c r="L187" s="315">
        <v>1437</v>
      </c>
      <c r="M187" s="315">
        <v>18.5</v>
      </c>
      <c r="N187" s="315">
        <f>L187-M187</f>
        <v>1418.5</v>
      </c>
      <c r="O187" s="89">
        <v>1240</v>
      </c>
    </row>
    <row r="188" spans="1:15" ht="18" x14ac:dyDescent="0.25">
      <c r="A188" s="322"/>
      <c r="B188" s="326"/>
      <c r="C188" s="329"/>
      <c r="D188" s="329"/>
      <c r="E188" s="329"/>
      <c r="F188" s="329"/>
      <c r="G188" s="332"/>
      <c r="H188" s="329"/>
      <c r="I188" s="316"/>
      <c r="J188" s="316"/>
      <c r="K188" s="316"/>
      <c r="L188" s="316"/>
      <c r="M188" s="316"/>
      <c r="N188" s="316"/>
      <c r="O188" s="89">
        <v>180</v>
      </c>
    </row>
    <row r="189" spans="1:15" ht="18" x14ac:dyDescent="0.25">
      <c r="A189" s="322"/>
      <c r="B189" s="326"/>
      <c r="C189" s="329"/>
      <c r="D189" s="329"/>
      <c r="E189" s="329"/>
      <c r="F189" s="329"/>
      <c r="G189" s="332"/>
      <c r="H189" s="329"/>
      <c r="I189" s="316"/>
      <c r="J189" s="316"/>
      <c r="K189" s="316"/>
      <c r="L189" s="316"/>
      <c r="M189" s="316"/>
      <c r="N189" s="316"/>
      <c r="O189" s="90">
        <f>O187+O188</f>
        <v>1420</v>
      </c>
    </row>
    <row r="190" spans="1:15" ht="18" x14ac:dyDescent="0.25">
      <c r="A190" s="322"/>
      <c r="B190" s="91"/>
      <c r="C190" s="92"/>
      <c r="D190" s="334" t="s">
        <v>109</v>
      </c>
      <c r="E190" s="334"/>
      <c r="F190" s="334"/>
      <c r="G190" s="93" t="s">
        <v>110</v>
      </c>
      <c r="H190" s="94"/>
      <c r="I190" s="89"/>
      <c r="J190" s="89"/>
      <c r="K190" s="89"/>
      <c r="L190" s="89"/>
      <c r="M190" s="89"/>
      <c r="N190" s="89"/>
      <c r="O190" s="89"/>
    </row>
    <row r="191" spans="1:15" ht="18" x14ac:dyDescent="0.25">
      <c r="A191" s="322"/>
      <c r="B191" s="322"/>
      <c r="C191" s="322"/>
      <c r="D191" s="87" t="s">
        <v>74</v>
      </c>
      <c r="E191" s="87" t="s">
        <v>75</v>
      </c>
      <c r="F191" s="88" t="s">
        <v>127</v>
      </c>
      <c r="G191" s="323"/>
      <c r="H191" s="323"/>
      <c r="I191" s="323"/>
      <c r="J191" s="323"/>
      <c r="K191" s="323"/>
      <c r="L191" s="323"/>
      <c r="M191" s="323"/>
      <c r="N191" s="323"/>
      <c r="O191" s="324"/>
    </row>
    <row r="192" spans="1:15" ht="18" x14ac:dyDescent="0.25">
      <c r="A192" s="322"/>
      <c r="B192" s="322"/>
      <c r="C192" s="322"/>
      <c r="D192" s="328">
        <v>3</v>
      </c>
      <c r="E192" s="328">
        <v>297</v>
      </c>
      <c r="F192" s="328">
        <v>9</v>
      </c>
      <c r="G192" s="331">
        <v>44104</v>
      </c>
      <c r="H192" s="328">
        <v>0</v>
      </c>
      <c r="I192" s="315">
        <v>0</v>
      </c>
      <c r="J192" s="315">
        <v>0</v>
      </c>
      <c r="K192" s="315">
        <v>0</v>
      </c>
      <c r="L192" s="315">
        <v>297</v>
      </c>
      <c r="M192" s="315">
        <v>9</v>
      </c>
      <c r="N192" s="315">
        <f>L192-M192</f>
        <v>288</v>
      </c>
      <c r="O192" s="89">
        <v>188</v>
      </c>
    </row>
    <row r="193" spans="1:15" ht="18" x14ac:dyDescent="0.25">
      <c r="A193" s="322"/>
      <c r="B193" s="322"/>
      <c r="C193" s="322"/>
      <c r="D193" s="329"/>
      <c r="E193" s="329"/>
      <c r="F193" s="329"/>
      <c r="G193" s="332"/>
      <c r="H193" s="329"/>
      <c r="I193" s="316"/>
      <c r="J193" s="316"/>
      <c r="K193" s="316"/>
      <c r="L193" s="316"/>
      <c r="M193" s="316"/>
      <c r="N193" s="316"/>
      <c r="O193" s="89">
        <v>100</v>
      </c>
    </row>
    <row r="194" spans="1:15" ht="18" x14ac:dyDescent="0.25">
      <c r="A194" s="322"/>
      <c r="B194" s="322"/>
      <c r="C194" s="322"/>
      <c r="D194" s="330"/>
      <c r="E194" s="330"/>
      <c r="F194" s="330"/>
      <c r="G194" s="333"/>
      <c r="H194" s="330"/>
      <c r="I194" s="317"/>
      <c r="J194" s="317"/>
      <c r="K194" s="317"/>
      <c r="L194" s="317"/>
      <c r="M194" s="317"/>
      <c r="N194" s="317"/>
      <c r="O194" s="90">
        <f>O192+O193</f>
        <v>288</v>
      </c>
    </row>
    <row r="195" spans="1:15" ht="18" x14ac:dyDescent="0.25">
      <c r="A195" s="318"/>
      <c r="B195" s="319"/>
      <c r="C195" s="319"/>
      <c r="D195" s="319"/>
      <c r="E195" s="319"/>
      <c r="F195" s="319"/>
      <c r="G195" s="319"/>
      <c r="H195" s="319"/>
      <c r="I195" s="319"/>
      <c r="J195" s="319"/>
      <c r="K195" s="319"/>
      <c r="L195" s="319"/>
      <c r="M195" s="319"/>
      <c r="N195" s="319"/>
      <c r="O195" s="320"/>
    </row>
    <row r="196" spans="1:15" ht="18" x14ac:dyDescent="0.25">
      <c r="A196" s="82" t="s">
        <v>104</v>
      </c>
      <c r="B196" s="83"/>
      <c r="C196" s="82"/>
      <c r="D196" s="321" t="s">
        <v>105</v>
      </c>
      <c r="E196" s="321"/>
      <c r="F196" s="321"/>
      <c r="G196" s="84" t="s">
        <v>106</v>
      </c>
      <c r="H196" s="82" t="s">
        <v>8</v>
      </c>
      <c r="I196" s="85" t="s">
        <v>107</v>
      </c>
      <c r="J196" s="85" t="s">
        <v>76</v>
      </c>
      <c r="K196" s="85" t="s">
        <v>77</v>
      </c>
      <c r="L196" s="85" t="s">
        <v>108</v>
      </c>
      <c r="M196" s="85" t="s">
        <v>164</v>
      </c>
      <c r="N196" s="85" t="s">
        <v>165</v>
      </c>
      <c r="O196" s="85" t="s">
        <v>78</v>
      </c>
    </row>
    <row r="197" spans="1:15" ht="18" x14ac:dyDescent="0.25">
      <c r="A197" s="322">
        <v>44104</v>
      </c>
      <c r="B197" s="86" t="s">
        <v>125</v>
      </c>
      <c r="C197" s="87" t="s">
        <v>126</v>
      </c>
      <c r="D197" s="87" t="s">
        <v>74</v>
      </c>
      <c r="E197" s="87" t="s">
        <v>75</v>
      </c>
      <c r="F197" s="88" t="s">
        <v>127</v>
      </c>
      <c r="G197" s="323"/>
      <c r="H197" s="323"/>
      <c r="I197" s="323"/>
      <c r="J197" s="323"/>
      <c r="K197" s="323"/>
      <c r="L197" s="323"/>
      <c r="M197" s="323"/>
      <c r="N197" s="323"/>
      <c r="O197" s="324"/>
    </row>
    <row r="198" spans="1:15" ht="18" x14ac:dyDescent="0.25">
      <c r="A198" s="322"/>
      <c r="B198" s="325">
        <v>100</v>
      </c>
      <c r="C198" s="328">
        <v>3</v>
      </c>
      <c r="D198" s="328">
        <v>21</v>
      </c>
      <c r="E198" s="328">
        <v>1379</v>
      </c>
      <c r="F198" s="328">
        <v>16</v>
      </c>
      <c r="G198" s="331">
        <v>44104</v>
      </c>
      <c r="H198" s="328">
        <v>0</v>
      </c>
      <c r="I198" s="315">
        <v>0</v>
      </c>
      <c r="J198" s="315">
        <v>0</v>
      </c>
      <c r="K198" s="315">
        <v>0</v>
      </c>
      <c r="L198" s="315">
        <v>1429</v>
      </c>
      <c r="M198" s="315">
        <v>17.5</v>
      </c>
      <c r="N198" s="315">
        <f>L198-M198</f>
        <v>1411.5</v>
      </c>
      <c r="O198" s="89">
        <v>1312</v>
      </c>
    </row>
    <row r="199" spans="1:15" ht="18" x14ac:dyDescent="0.25">
      <c r="A199" s="322"/>
      <c r="B199" s="326"/>
      <c r="C199" s="329"/>
      <c r="D199" s="329"/>
      <c r="E199" s="329"/>
      <c r="F199" s="329"/>
      <c r="G199" s="332"/>
      <c r="H199" s="329"/>
      <c r="I199" s="316"/>
      <c r="J199" s="316"/>
      <c r="K199" s="316"/>
      <c r="L199" s="316"/>
      <c r="M199" s="316"/>
      <c r="N199" s="316"/>
      <c r="O199" s="89">
        <v>100</v>
      </c>
    </row>
    <row r="200" spans="1:15" ht="18" x14ac:dyDescent="0.25">
      <c r="A200" s="322"/>
      <c r="B200" s="327"/>
      <c r="C200" s="330"/>
      <c r="D200" s="330"/>
      <c r="E200" s="330"/>
      <c r="F200" s="330"/>
      <c r="G200" s="333"/>
      <c r="H200" s="330"/>
      <c r="I200" s="317"/>
      <c r="J200" s="317"/>
      <c r="K200" s="317"/>
      <c r="L200" s="317"/>
      <c r="M200" s="317"/>
      <c r="N200" s="317"/>
      <c r="O200" s="90">
        <f>O198+O199</f>
        <v>1412</v>
      </c>
    </row>
    <row r="201" spans="1:15" ht="18" x14ac:dyDescent="0.25">
      <c r="A201" s="322"/>
      <c r="B201" s="91"/>
      <c r="C201" s="92"/>
      <c r="D201" s="334" t="s">
        <v>109</v>
      </c>
      <c r="E201" s="334"/>
      <c r="F201" s="334"/>
      <c r="G201" s="93" t="s">
        <v>110</v>
      </c>
      <c r="H201" s="94"/>
      <c r="I201" s="89"/>
      <c r="J201" s="89"/>
      <c r="K201" s="89"/>
      <c r="L201" s="89"/>
      <c r="M201" s="89"/>
      <c r="N201" s="89"/>
      <c r="O201" s="89"/>
    </row>
    <row r="202" spans="1:15" ht="18" x14ac:dyDescent="0.25">
      <c r="A202" s="322"/>
      <c r="B202" s="322"/>
      <c r="C202" s="322"/>
      <c r="D202" s="87" t="s">
        <v>74</v>
      </c>
      <c r="E202" s="87" t="s">
        <v>75</v>
      </c>
      <c r="F202" s="88" t="s">
        <v>127</v>
      </c>
      <c r="G202" s="323"/>
      <c r="H202" s="323"/>
      <c r="I202" s="323"/>
      <c r="J202" s="323"/>
      <c r="K202" s="323"/>
      <c r="L202" s="323"/>
      <c r="M202" s="323"/>
      <c r="N202" s="323"/>
      <c r="O202" s="324"/>
    </row>
    <row r="203" spans="1:15" ht="18" x14ac:dyDescent="0.25">
      <c r="A203" s="322"/>
      <c r="B203" s="322"/>
      <c r="C203" s="322"/>
      <c r="D203" s="102">
        <v>3</v>
      </c>
      <c r="E203" s="102">
        <v>297</v>
      </c>
      <c r="F203" s="102">
        <v>10</v>
      </c>
      <c r="G203" s="103">
        <v>44105</v>
      </c>
      <c r="H203" s="102">
        <v>0</v>
      </c>
      <c r="I203" s="97">
        <v>0</v>
      </c>
      <c r="J203" s="97">
        <v>0</v>
      </c>
      <c r="K203" s="97">
        <v>0</v>
      </c>
      <c r="L203" s="97">
        <v>297</v>
      </c>
      <c r="M203" s="97">
        <v>10</v>
      </c>
      <c r="N203" s="97">
        <f>L203-M203</f>
        <v>287</v>
      </c>
      <c r="O203" s="90">
        <v>0</v>
      </c>
    </row>
    <row r="204" spans="1:15" ht="18" x14ac:dyDescent="0.25">
      <c r="A204" s="342"/>
      <c r="B204" s="343"/>
      <c r="C204" s="343"/>
      <c r="D204" s="343"/>
      <c r="E204" s="343"/>
      <c r="F204" s="343"/>
      <c r="G204" s="343"/>
      <c r="H204" s="343"/>
      <c r="I204" s="343"/>
      <c r="J204" s="343"/>
      <c r="K204" s="343"/>
      <c r="L204" s="343"/>
      <c r="M204" s="343"/>
      <c r="N204" s="343"/>
      <c r="O204" s="344"/>
    </row>
    <row r="205" spans="1:15" ht="18" x14ac:dyDescent="0.25">
      <c r="A205" s="335" t="s">
        <v>291</v>
      </c>
      <c r="B205" s="335"/>
      <c r="C205" s="335"/>
      <c r="D205" s="335"/>
      <c r="E205" s="335"/>
      <c r="F205" s="335"/>
      <c r="G205" s="335"/>
      <c r="H205" s="336" t="s">
        <v>5</v>
      </c>
      <c r="I205" s="336"/>
      <c r="J205" s="336"/>
      <c r="K205" s="336"/>
      <c r="L205" s="90">
        <f>L178+L183+L187+L192+L198+L203</f>
        <v>5205</v>
      </c>
      <c r="M205" s="90">
        <f>M178+M183+M187+M192+M198+M203</f>
        <v>80</v>
      </c>
      <c r="N205" s="90">
        <f>N178+N183+N187+N192+N198+N203</f>
        <v>5125</v>
      </c>
      <c r="O205" s="96">
        <f>O180+O183+O189+O194+O200+O203</f>
        <v>4840</v>
      </c>
    </row>
    <row r="206" spans="1:15" ht="18" x14ac:dyDescent="0.25">
      <c r="A206" s="323"/>
      <c r="B206" s="323"/>
      <c r="C206" s="323"/>
      <c r="D206" s="323"/>
      <c r="E206" s="323"/>
      <c r="F206" s="323"/>
      <c r="G206" s="323"/>
      <c r="H206" s="323"/>
      <c r="I206" s="323"/>
      <c r="J206" s="323"/>
      <c r="K206" s="323"/>
      <c r="L206" s="323"/>
      <c r="M206" s="323"/>
      <c r="N206" s="323"/>
      <c r="O206" s="323"/>
    </row>
    <row r="207" spans="1:15" ht="18" x14ac:dyDescent="0.25">
      <c r="A207" s="108"/>
      <c r="B207" s="345" t="s">
        <v>79</v>
      </c>
      <c r="C207" s="346"/>
      <c r="D207" s="346"/>
      <c r="E207" s="346"/>
      <c r="F207" s="346"/>
      <c r="G207" s="346"/>
      <c r="H207" s="346"/>
      <c r="I207" s="346"/>
      <c r="J207" s="346"/>
      <c r="K207" s="347"/>
      <c r="L207" s="109">
        <f>L12+L49+L80+L120+L174+L205</f>
        <v>36431</v>
      </c>
      <c r="M207" s="109">
        <f>M12+M49+M80+M120+M174+M205</f>
        <v>639.5</v>
      </c>
      <c r="N207" s="110">
        <f>N12+N49+N80+N120+N174+N205</f>
        <v>35791.5</v>
      </c>
      <c r="O207" s="110">
        <f>O12+O49+O80+O120+O174+O205</f>
        <v>35798</v>
      </c>
    </row>
    <row r="208" spans="1:15" ht="18" x14ac:dyDescent="0.25">
      <c r="A208" s="348" t="s">
        <v>80</v>
      </c>
      <c r="B208" s="349"/>
      <c r="C208" s="349"/>
      <c r="D208" s="349"/>
      <c r="E208" s="349"/>
      <c r="F208" s="349"/>
      <c r="G208" s="349"/>
      <c r="H208" s="349"/>
      <c r="I208" s="349"/>
      <c r="J208" s="349"/>
      <c r="K208" s="349"/>
      <c r="L208" s="349"/>
      <c r="M208" s="349"/>
      <c r="N208" s="349"/>
      <c r="O208" s="350"/>
    </row>
    <row r="209" spans="1:15" ht="18" x14ac:dyDescent="0.25">
      <c r="A209" s="309" t="s">
        <v>82</v>
      </c>
      <c r="B209" s="310"/>
      <c r="C209" s="310"/>
      <c r="D209" s="310"/>
      <c r="E209" s="310"/>
      <c r="F209" s="310"/>
      <c r="G209" s="310"/>
      <c r="H209" s="310"/>
      <c r="I209" s="310"/>
      <c r="J209" s="310"/>
      <c r="K209" s="310"/>
      <c r="L209" s="310"/>
      <c r="M209" s="310"/>
      <c r="N209" s="310"/>
      <c r="O209" s="311"/>
    </row>
    <row r="210" spans="1:15" ht="18" x14ac:dyDescent="0.25">
      <c r="A210" s="312" t="s">
        <v>295</v>
      </c>
      <c r="B210" s="313"/>
      <c r="C210" s="313"/>
      <c r="D210" s="313"/>
      <c r="E210" s="313"/>
      <c r="F210" s="313"/>
      <c r="G210" s="313"/>
      <c r="H210" s="313"/>
      <c r="I210" s="313"/>
      <c r="J210" s="313"/>
      <c r="K210" s="313"/>
      <c r="L210" s="313"/>
      <c r="M210" s="313"/>
      <c r="N210" s="313"/>
      <c r="O210" s="314"/>
    </row>
    <row r="211" spans="1:15" ht="18" x14ac:dyDescent="0.25">
      <c r="A211" s="312" t="s">
        <v>296</v>
      </c>
      <c r="B211" s="313"/>
      <c r="C211" s="313"/>
      <c r="D211" s="313"/>
      <c r="E211" s="313"/>
      <c r="F211" s="313"/>
      <c r="G211" s="313"/>
      <c r="H211" s="313"/>
      <c r="I211" s="313"/>
      <c r="J211" s="313"/>
      <c r="K211" s="313"/>
      <c r="L211" s="313"/>
      <c r="M211" s="313"/>
      <c r="N211" s="313"/>
      <c r="O211" s="314"/>
    </row>
    <row r="212" spans="1:15" ht="18.75" x14ac:dyDescent="0.3">
      <c r="A212" s="111"/>
      <c r="B212" s="112"/>
      <c r="C212" s="111"/>
      <c r="D212" s="111"/>
      <c r="E212" s="111"/>
      <c r="F212" s="111"/>
      <c r="G212" s="111"/>
      <c r="H212" s="111"/>
      <c r="I212" s="113"/>
      <c r="J212" s="113"/>
      <c r="K212" s="113"/>
      <c r="L212" s="113"/>
      <c r="M212" s="113"/>
      <c r="N212" s="113"/>
      <c r="O212" s="113"/>
    </row>
    <row r="213" spans="1:15" ht="18.75" x14ac:dyDescent="0.3">
      <c r="A213" s="111"/>
      <c r="B213" s="112"/>
      <c r="C213" s="111"/>
      <c r="D213" s="111"/>
      <c r="E213" s="111"/>
      <c r="F213" s="111"/>
      <c r="G213" s="111"/>
      <c r="H213" s="111"/>
      <c r="I213" s="113"/>
      <c r="J213" s="113"/>
      <c r="K213" s="113"/>
      <c r="L213" s="113"/>
      <c r="M213" s="113"/>
      <c r="N213" s="113"/>
      <c r="O213" s="113"/>
    </row>
    <row r="214" spans="1:15" ht="18.75" x14ac:dyDescent="0.3">
      <c r="A214" s="111"/>
      <c r="B214" s="112"/>
      <c r="C214" s="111"/>
      <c r="D214" s="111"/>
      <c r="E214" s="111"/>
      <c r="F214" s="111"/>
      <c r="G214" s="111"/>
      <c r="H214" s="111"/>
      <c r="I214" s="113"/>
      <c r="J214" s="113"/>
      <c r="K214" s="113"/>
      <c r="L214" s="113"/>
      <c r="M214" s="113"/>
      <c r="N214" s="113"/>
      <c r="O214" s="113"/>
    </row>
    <row r="215" spans="1:15" ht="18.75" x14ac:dyDescent="0.3">
      <c r="A215" s="111"/>
      <c r="B215" s="112"/>
      <c r="C215" s="111"/>
      <c r="D215" s="111"/>
      <c r="E215" s="111"/>
      <c r="F215" s="111"/>
      <c r="G215" s="111"/>
      <c r="H215" s="111"/>
      <c r="I215" s="113"/>
      <c r="J215" s="113"/>
      <c r="K215" s="113"/>
      <c r="L215" s="113"/>
      <c r="M215" s="113"/>
      <c r="N215" s="113"/>
      <c r="O215" s="113"/>
    </row>
    <row r="216" spans="1:15" ht="18.75" x14ac:dyDescent="0.3">
      <c r="A216" s="111"/>
      <c r="B216" s="112"/>
      <c r="C216" s="111"/>
      <c r="D216" s="111"/>
      <c r="E216" s="111"/>
      <c r="F216" s="111"/>
      <c r="G216" s="111"/>
      <c r="H216" s="111"/>
      <c r="I216" s="113"/>
      <c r="J216" s="113"/>
      <c r="K216" s="113"/>
      <c r="L216" s="113"/>
      <c r="M216" s="113"/>
      <c r="N216" s="113"/>
      <c r="O216" s="113"/>
    </row>
    <row r="217" spans="1:15" ht="18.75" x14ac:dyDescent="0.3">
      <c r="A217" s="111"/>
      <c r="B217" s="112"/>
      <c r="C217" s="111"/>
      <c r="D217" s="111"/>
      <c r="E217" s="111"/>
      <c r="F217" s="111"/>
      <c r="G217" s="111"/>
      <c r="H217" s="111"/>
      <c r="I217" s="113"/>
      <c r="J217" s="113"/>
      <c r="K217" s="113"/>
      <c r="L217" s="113"/>
      <c r="M217" s="113"/>
      <c r="N217" s="113"/>
      <c r="O217" s="113"/>
    </row>
    <row r="218" spans="1:15" ht="18.75" x14ac:dyDescent="0.3">
      <c r="A218" s="111"/>
      <c r="B218" s="112"/>
      <c r="C218" s="111"/>
      <c r="D218" s="111"/>
      <c r="E218" s="111"/>
      <c r="F218" s="111"/>
      <c r="G218" s="111"/>
      <c r="H218" s="111"/>
      <c r="I218" s="113"/>
      <c r="J218" s="113"/>
      <c r="K218" s="113"/>
      <c r="L218" s="113"/>
      <c r="M218" s="113"/>
      <c r="N218" s="113"/>
      <c r="O218" s="113"/>
    </row>
    <row r="219" spans="1:15" ht="18.75" x14ac:dyDescent="0.3">
      <c r="A219" s="111"/>
      <c r="B219" s="112"/>
      <c r="C219" s="111"/>
      <c r="D219" s="111"/>
      <c r="E219" s="111"/>
      <c r="F219" s="111"/>
      <c r="G219" s="111"/>
      <c r="H219" s="111"/>
      <c r="I219" s="113"/>
      <c r="J219" s="113"/>
      <c r="K219" s="113"/>
      <c r="L219" s="113"/>
      <c r="M219" s="113"/>
      <c r="N219" s="113"/>
      <c r="O219" s="113"/>
    </row>
    <row r="220" spans="1:15" ht="20.25" x14ac:dyDescent="0.3">
      <c r="A220" s="111"/>
      <c r="B220" s="112"/>
      <c r="C220" s="111"/>
      <c r="D220" s="111"/>
      <c r="E220" s="111"/>
      <c r="F220" s="111"/>
      <c r="G220" s="117"/>
      <c r="H220" s="111"/>
      <c r="I220" s="113"/>
      <c r="J220" s="113"/>
      <c r="K220" s="113"/>
      <c r="L220" s="113"/>
      <c r="M220" s="113"/>
      <c r="N220" s="113"/>
      <c r="O220" s="113"/>
    </row>
    <row r="221" spans="1:15" ht="20.25" x14ac:dyDescent="0.3">
      <c r="A221" s="111"/>
      <c r="B221" s="112"/>
      <c r="C221" s="111"/>
      <c r="D221" s="111"/>
      <c r="E221" s="111"/>
      <c r="F221" s="111"/>
      <c r="G221" s="118" t="s">
        <v>54</v>
      </c>
      <c r="H221" s="114"/>
      <c r="I221" s="113"/>
      <c r="J221" s="113"/>
      <c r="K221" s="113"/>
      <c r="L221" s="113"/>
      <c r="M221" s="113"/>
      <c r="N221" s="113"/>
      <c r="O221" s="113"/>
    </row>
    <row r="222" spans="1:15" ht="20.25" x14ac:dyDescent="0.3">
      <c r="A222" s="111"/>
      <c r="B222" s="111"/>
      <c r="C222" s="111"/>
      <c r="D222" s="111"/>
      <c r="E222" s="111"/>
      <c r="F222" s="111"/>
      <c r="G222" s="117" t="s">
        <v>55</v>
      </c>
      <c r="H222" s="111"/>
      <c r="I222" s="111"/>
      <c r="J222" s="111"/>
      <c r="K222" s="111"/>
      <c r="L222" s="111"/>
      <c r="M222" s="111"/>
      <c r="N222" s="111"/>
      <c r="O222" s="111"/>
    </row>
    <row r="223" spans="1:15" ht="20.25" x14ac:dyDescent="0.3">
      <c r="G223" s="117"/>
    </row>
  </sheetData>
  <mergeCells count="398">
    <mergeCell ref="G101:O101"/>
    <mergeCell ref="A99:O99"/>
    <mergeCell ref="A101:A105"/>
    <mergeCell ref="D103:F103"/>
    <mergeCell ref="B104:C105"/>
    <mergeCell ref="G104:O104"/>
    <mergeCell ref="D143:F143"/>
    <mergeCell ref="G55:O55"/>
    <mergeCell ref="A90:O90"/>
    <mergeCell ref="D91:F91"/>
    <mergeCell ref="A92:A98"/>
    <mergeCell ref="G92:O92"/>
    <mergeCell ref="D82:F82"/>
    <mergeCell ref="K124:K128"/>
    <mergeCell ref="L124:L128"/>
    <mergeCell ref="M124:M128"/>
    <mergeCell ref="N124:N128"/>
    <mergeCell ref="A57:O57"/>
    <mergeCell ref="D58:F58"/>
    <mergeCell ref="A59:A63"/>
    <mergeCell ref="G59:O59"/>
    <mergeCell ref="D61:F61"/>
    <mergeCell ref="B62:C63"/>
    <mergeCell ref="A66:A70"/>
    <mergeCell ref="D100:F100"/>
    <mergeCell ref="A31:O31"/>
    <mergeCell ref="D32:F32"/>
    <mergeCell ref="D9:F9"/>
    <mergeCell ref="B10:C11"/>
    <mergeCell ref="G10:O10"/>
    <mergeCell ref="A12:G12"/>
    <mergeCell ref="H12:K12"/>
    <mergeCell ref="A13:O13"/>
    <mergeCell ref="A14:A20"/>
    <mergeCell ref="G14:O14"/>
    <mergeCell ref="B15:B17"/>
    <mergeCell ref="C15:C17"/>
    <mergeCell ref="A50:O50"/>
    <mergeCell ref="D51:F51"/>
    <mergeCell ref="A52:A56"/>
    <mergeCell ref="G52:O52"/>
    <mergeCell ref="D54:F54"/>
    <mergeCell ref="B55:C56"/>
    <mergeCell ref="G62:O62"/>
    <mergeCell ref="A64:O64"/>
    <mergeCell ref="D65:F65"/>
    <mergeCell ref="D15:D17"/>
    <mergeCell ref="E15:E17"/>
    <mergeCell ref="A1:O1"/>
    <mergeCell ref="A2:O2"/>
    <mergeCell ref="H3:O3"/>
    <mergeCell ref="G5:O5"/>
    <mergeCell ref="A3:G3"/>
    <mergeCell ref="D4:F4"/>
    <mergeCell ref="J6:J8"/>
    <mergeCell ref="K6:K8"/>
    <mergeCell ref="L6:L8"/>
    <mergeCell ref="M6:M8"/>
    <mergeCell ref="N6:N8"/>
    <mergeCell ref="A5:A11"/>
    <mergeCell ref="B6:B8"/>
    <mergeCell ref="C6:C8"/>
    <mergeCell ref="D6:D8"/>
    <mergeCell ref="E6:E8"/>
    <mergeCell ref="F6:F8"/>
    <mergeCell ref="G6:G8"/>
    <mergeCell ref="H6:H8"/>
    <mergeCell ref="I6:I8"/>
    <mergeCell ref="A146:O146"/>
    <mergeCell ref="D147:F147"/>
    <mergeCell ref="D129:F129"/>
    <mergeCell ref="G130:O130"/>
    <mergeCell ref="D136:F136"/>
    <mergeCell ref="G137:O137"/>
    <mergeCell ref="A123:A134"/>
    <mergeCell ref="G123:O123"/>
    <mergeCell ref="B124:B128"/>
    <mergeCell ref="C124:C128"/>
    <mergeCell ref="D124:D128"/>
    <mergeCell ref="E124:E128"/>
    <mergeCell ref="F124:F128"/>
    <mergeCell ref="G124:G128"/>
    <mergeCell ref="H124:H128"/>
    <mergeCell ref="I124:I128"/>
    <mergeCell ref="J124:J128"/>
    <mergeCell ref="H131:H134"/>
    <mergeCell ref="I131:I134"/>
    <mergeCell ref="J131:J134"/>
    <mergeCell ref="K131:K134"/>
    <mergeCell ref="L131:L134"/>
    <mergeCell ref="M131:M134"/>
    <mergeCell ref="A175:O175"/>
    <mergeCell ref="D164:F164"/>
    <mergeCell ref="G165:O165"/>
    <mergeCell ref="D152:F152"/>
    <mergeCell ref="G153:O153"/>
    <mergeCell ref="A148:A156"/>
    <mergeCell ref="G148:O148"/>
    <mergeCell ref="B149:B151"/>
    <mergeCell ref="C149:C151"/>
    <mergeCell ref="D149:D151"/>
    <mergeCell ref="E149:E151"/>
    <mergeCell ref="F149:F151"/>
    <mergeCell ref="G149:G151"/>
    <mergeCell ref="H149:H151"/>
    <mergeCell ref="I149:I151"/>
    <mergeCell ref="J149:J151"/>
    <mergeCell ref="K149:K151"/>
    <mergeCell ref="L149:L151"/>
    <mergeCell ref="M149:M151"/>
    <mergeCell ref="N149:N151"/>
    <mergeCell ref="B153:C156"/>
    <mergeCell ref="D154:D156"/>
    <mergeCell ref="E154:E156"/>
    <mergeCell ref="F154:F156"/>
    <mergeCell ref="A204:O204"/>
    <mergeCell ref="A205:G205"/>
    <mergeCell ref="H205:K205"/>
    <mergeCell ref="A206:O206"/>
    <mergeCell ref="B207:K207"/>
    <mergeCell ref="A208:O208"/>
    <mergeCell ref="I192:I194"/>
    <mergeCell ref="J192:J194"/>
    <mergeCell ref="K192:K194"/>
    <mergeCell ref="L192:L194"/>
    <mergeCell ref="M192:M194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  <mergeCell ref="D18:F18"/>
    <mergeCell ref="B19:C20"/>
    <mergeCell ref="G19:O19"/>
    <mergeCell ref="A21:O21"/>
    <mergeCell ref="D22:F22"/>
    <mergeCell ref="A23:A30"/>
    <mergeCell ref="G23:O23"/>
    <mergeCell ref="B24:B27"/>
    <mergeCell ref="C24:C27"/>
    <mergeCell ref="D24:D27"/>
    <mergeCell ref="E24:E27"/>
    <mergeCell ref="F24:F27"/>
    <mergeCell ref="G24:G27"/>
    <mergeCell ref="H24:H27"/>
    <mergeCell ref="I24:I27"/>
    <mergeCell ref="J24:J27"/>
    <mergeCell ref="K24:K27"/>
    <mergeCell ref="L24:L27"/>
    <mergeCell ref="M24:M27"/>
    <mergeCell ref="N24:N27"/>
    <mergeCell ref="D28:F28"/>
    <mergeCell ref="B29:C30"/>
    <mergeCell ref="G29:O29"/>
    <mergeCell ref="M37:M39"/>
    <mergeCell ref="D41:F41"/>
    <mergeCell ref="G42:O42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A49:G49"/>
    <mergeCell ref="H49:K49"/>
    <mergeCell ref="E37:E39"/>
    <mergeCell ref="F37:F39"/>
    <mergeCell ref="G37:G39"/>
    <mergeCell ref="H37:H39"/>
    <mergeCell ref="I37:I39"/>
    <mergeCell ref="J37:J39"/>
    <mergeCell ref="K37:K39"/>
    <mergeCell ref="A33:A39"/>
    <mergeCell ref="G33:O33"/>
    <mergeCell ref="D35:F35"/>
    <mergeCell ref="B36:C39"/>
    <mergeCell ref="G36:O36"/>
    <mergeCell ref="D37:D39"/>
    <mergeCell ref="N37:N39"/>
    <mergeCell ref="A40:O40"/>
    <mergeCell ref="A42:A48"/>
    <mergeCell ref="B43:B45"/>
    <mergeCell ref="C43:C45"/>
    <mergeCell ref="D46:F46"/>
    <mergeCell ref="B47:C48"/>
    <mergeCell ref="G47:O47"/>
    <mergeCell ref="L37:L39"/>
    <mergeCell ref="G66:O66"/>
    <mergeCell ref="D68:F68"/>
    <mergeCell ref="B69:C70"/>
    <mergeCell ref="G69:O69"/>
    <mergeCell ref="A71:O71"/>
    <mergeCell ref="D72:F72"/>
    <mergeCell ref="A73:A79"/>
    <mergeCell ref="G73:O73"/>
    <mergeCell ref="B74:B76"/>
    <mergeCell ref="C74:C76"/>
    <mergeCell ref="D74:D76"/>
    <mergeCell ref="E74:E76"/>
    <mergeCell ref="F74:F76"/>
    <mergeCell ref="G74:G76"/>
    <mergeCell ref="H74:H76"/>
    <mergeCell ref="I74:I76"/>
    <mergeCell ref="J74:J76"/>
    <mergeCell ref="K74:K76"/>
    <mergeCell ref="L74:L76"/>
    <mergeCell ref="M74:M76"/>
    <mergeCell ref="N74:N76"/>
    <mergeCell ref="D77:F77"/>
    <mergeCell ref="B78:C79"/>
    <mergeCell ref="G78:O78"/>
    <mergeCell ref="A80:G80"/>
    <mergeCell ref="H80:K80"/>
    <mergeCell ref="A81:O81"/>
    <mergeCell ref="A83:A89"/>
    <mergeCell ref="B84:B86"/>
    <mergeCell ref="C84:C86"/>
    <mergeCell ref="D87:F87"/>
    <mergeCell ref="B88:C89"/>
    <mergeCell ref="G88:O88"/>
    <mergeCell ref="G83:O83"/>
    <mergeCell ref="D84:D86"/>
    <mergeCell ref="E84:E86"/>
    <mergeCell ref="F84:F86"/>
    <mergeCell ref="G84:G86"/>
    <mergeCell ref="H84:H86"/>
    <mergeCell ref="I84:I86"/>
    <mergeCell ref="J84:J86"/>
    <mergeCell ref="K84:K86"/>
    <mergeCell ref="L84:L86"/>
    <mergeCell ref="M84:M86"/>
    <mergeCell ref="N84:N86"/>
    <mergeCell ref="D94:F94"/>
    <mergeCell ref="B95:C98"/>
    <mergeCell ref="G95:O95"/>
    <mergeCell ref="D96:D98"/>
    <mergeCell ref="E96:E98"/>
    <mergeCell ref="F96:F98"/>
    <mergeCell ref="G96:G98"/>
    <mergeCell ref="H96:H98"/>
    <mergeCell ref="I96:I98"/>
    <mergeCell ref="J96:J98"/>
    <mergeCell ref="K96:K98"/>
    <mergeCell ref="L96:L98"/>
    <mergeCell ref="M96:M98"/>
    <mergeCell ref="N96:N98"/>
    <mergeCell ref="A106:O106"/>
    <mergeCell ref="D107:F107"/>
    <mergeCell ref="A108:A112"/>
    <mergeCell ref="G108:O108"/>
    <mergeCell ref="D110:F110"/>
    <mergeCell ref="B111:C112"/>
    <mergeCell ref="G111:O111"/>
    <mergeCell ref="A113:O113"/>
    <mergeCell ref="D114:F114"/>
    <mergeCell ref="A115:A119"/>
    <mergeCell ref="G115:O115"/>
    <mergeCell ref="D117:F117"/>
    <mergeCell ref="B118:C119"/>
    <mergeCell ref="G118:O118"/>
    <mergeCell ref="A120:G120"/>
    <mergeCell ref="H120:K120"/>
    <mergeCell ref="A121:O121"/>
    <mergeCell ref="D122:F122"/>
    <mergeCell ref="N131:N134"/>
    <mergeCell ref="B130:C134"/>
    <mergeCell ref="D131:D134"/>
    <mergeCell ref="E131:E134"/>
    <mergeCell ref="F131:F134"/>
    <mergeCell ref="G131:G134"/>
    <mergeCell ref="A135:O135"/>
    <mergeCell ref="A137:A145"/>
    <mergeCell ref="B138:B142"/>
    <mergeCell ref="C138:C142"/>
    <mergeCell ref="D138:D142"/>
    <mergeCell ref="E138:E142"/>
    <mergeCell ref="F138:F142"/>
    <mergeCell ref="G138:G142"/>
    <mergeCell ref="H138:H142"/>
    <mergeCell ref="I138:I142"/>
    <mergeCell ref="J138:J142"/>
    <mergeCell ref="K138:K142"/>
    <mergeCell ref="L138:L142"/>
    <mergeCell ref="M138:M142"/>
    <mergeCell ref="N138:N142"/>
    <mergeCell ref="B144:C145"/>
    <mergeCell ref="G144:O144"/>
    <mergeCell ref="G154:G156"/>
    <mergeCell ref="H154:H156"/>
    <mergeCell ref="I154:I156"/>
    <mergeCell ref="J154:J156"/>
    <mergeCell ref="K154:K156"/>
    <mergeCell ref="L154:L156"/>
    <mergeCell ref="M154:M156"/>
    <mergeCell ref="N154:N156"/>
    <mergeCell ref="A157:O157"/>
    <mergeCell ref="D158:F158"/>
    <mergeCell ref="A159:A166"/>
    <mergeCell ref="G159:O159"/>
    <mergeCell ref="B160:B163"/>
    <mergeCell ref="C160:C163"/>
    <mergeCell ref="D160:D163"/>
    <mergeCell ref="E160:E163"/>
    <mergeCell ref="F160:F163"/>
    <mergeCell ref="G160:G163"/>
    <mergeCell ref="H160:H163"/>
    <mergeCell ref="I160:I163"/>
    <mergeCell ref="J160:J163"/>
    <mergeCell ref="K160:K163"/>
    <mergeCell ref="L160:L163"/>
    <mergeCell ref="M160:M163"/>
    <mergeCell ref="N160:N163"/>
    <mergeCell ref="B165:C166"/>
    <mergeCell ref="A167:O167"/>
    <mergeCell ref="D168:F168"/>
    <mergeCell ref="A169:A173"/>
    <mergeCell ref="G169:O169"/>
    <mergeCell ref="D171:F171"/>
    <mergeCell ref="B172:C173"/>
    <mergeCell ref="G172:O172"/>
    <mergeCell ref="A174:G174"/>
    <mergeCell ref="H174:K174"/>
    <mergeCell ref="D176:F176"/>
    <mergeCell ref="A177:A183"/>
    <mergeCell ref="G177:O177"/>
    <mergeCell ref="B178:B180"/>
    <mergeCell ref="C178:C180"/>
    <mergeCell ref="D178:D180"/>
    <mergeCell ref="E178:E180"/>
    <mergeCell ref="F178:F180"/>
    <mergeCell ref="G178:G180"/>
    <mergeCell ref="H178:H180"/>
    <mergeCell ref="I178:I180"/>
    <mergeCell ref="J178:J180"/>
    <mergeCell ref="K178:K180"/>
    <mergeCell ref="L178:L180"/>
    <mergeCell ref="M178:M180"/>
    <mergeCell ref="N178:N180"/>
    <mergeCell ref="D181:F181"/>
    <mergeCell ref="B182:C183"/>
    <mergeCell ref="G182:O182"/>
    <mergeCell ref="D185:F185"/>
    <mergeCell ref="A186:A194"/>
    <mergeCell ref="G186:O186"/>
    <mergeCell ref="B187:B189"/>
    <mergeCell ref="C187:C189"/>
    <mergeCell ref="D187:D189"/>
    <mergeCell ref="E187:E189"/>
    <mergeCell ref="F187:F189"/>
    <mergeCell ref="G187:G189"/>
    <mergeCell ref="H187:H189"/>
    <mergeCell ref="I187:I189"/>
    <mergeCell ref="J187:J189"/>
    <mergeCell ref="K187:K189"/>
    <mergeCell ref="L187:L189"/>
    <mergeCell ref="M187:M189"/>
    <mergeCell ref="N187:N189"/>
    <mergeCell ref="D190:F190"/>
    <mergeCell ref="B191:C194"/>
    <mergeCell ref="G191:O191"/>
    <mergeCell ref="D192:D194"/>
    <mergeCell ref="E192:E194"/>
    <mergeCell ref="F192:F194"/>
    <mergeCell ref="G192:G194"/>
    <mergeCell ref="H192:H194"/>
    <mergeCell ref="A209:O209"/>
    <mergeCell ref="A210:O210"/>
    <mergeCell ref="A211:O211"/>
    <mergeCell ref="N192:N194"/>
    <mergeCell ref="A195:O195"/>
    <mergeCell ref="D196:F196"/>
    <mergeCell ref="A197:A203"/>
    <mergeCell ref="G197:O197"/>
    <mergeCell ref="B198:B200"/>
    <mergeCell ref="C198:C200"/>
    <mergeCell ref="D198:D200"/>
    <mergeCell ref="E198:E200"/>
    <mergeCell ref="F198:F200"/>
    <mergeCell ref="G198:G200"/>
    <mergeCell ref="H198:H200"/>
    <mergeCell ref="I198:I200"/>
    <mergeCell ref="J198:J200"/>
    <mergeCell ref="K198:K200"/>
    <mergeCell ref="L198:L200"/>
    <mergeCell ref="M198:M200"/>
    <mergeCell ref="N198:N200"/>
    <mergeCell ref="D201:F201"/>
    <mergeCell ref="B202:C203"/>
    <mergeCell ref="G202:O202"/>
  </mergeCells>
  <pageMargins left="0.511811024" right="0.511811024" top="0.78740157499999996" bottom="0.78740157499999996" header="0.31496062000000002" footer="0.31496062000000002"/>
  <pageSetup paperSize="9" scale="37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77"/>
  <sheetViews>
    <sheetView topLeftCell="A9" workbookViewId="0">
      <selection activeCell="C163" sqref="C163"/>
    </sheetView>
  </sheetViews>
  <sheetFormatPr defaultRowHeight="15.75" x14ac:dyDescent="0.25"/>
  <cols>
    <col min="1" max="1" width="22.28515625" style="1" customWidth="1"/>
    <col min="2" max="2" width="36.42578125" customWidth="1"/>
    <col min="3" max="3" width="31.28515625" customWidth="1"/>
    <col min="4" max="4" width="17.42578125" style="2" customWidth="1"/>
    <col min="5" max="5" width="20.5703125" style="4" customWidth="1"/>
    <col min="6" max="6" width="17.85546875" customWidth="1"/>
    <col min="7" max="7" width="17.140625" style="15" customWidth="1"/>
    <col min="8" max="8" width="18" style="3" customWidth="1"/>
  </cols>
  <sheetData>
    <row r="1" spans="1:8" ht="15" customHeight="1" x14ac:dyDescent="0.25">
      <c r="A1" s="370" t="s">
        <v>64</v>
      </c>
      <c r="B1" s="371"/>
      <c r="C1" s="371"/>
      <c r="D1" s="371"/>
      <c r="E1" s="371"/>
      <c r="F1" s="371"/>
      <c r="G1" s="371"/>
      <c r="H1" s="372"/>
    </row>
    <row r="2" spans="1:8" ht="15" customHeight="1" x14ac:dyDescent="0.25">
      <c r="A2" s="373"/>
      <c r="B2" s="374"/>
      <c r="C2" s="374"/>
      <c r="D2" s="374"/>
      <c r="E2" s="374"/>
      <c r="F2" s="374"/>
      <c r="G2" s="374"/>
      <c r="H2" s="375"/>
    </row>
    <row r="3" spans="1:8" ht="15" customHeight="1" x14ac:dyDescent="0.25">
      <c r="A3" s="373"/>
      <c r="B3" s="374"/>
      <c r="C3" s="374"/>
      <c r="D3" s="374"/>
      <c r="E3" s="374"/>
      <c r="F3" s="374"/>
      <c r="G3" s="374"/>
      <c r="H3" s="375"/>
    </row>
    <row r="4" spans="1:8" ht="15" customHeight="1" x14ac:dyDescent="0.25">
      <c r="A4" s="373"/>
      <c r="B4" s="374"/>
      <c r="C4" s="374"/>
      <c r="D4" s="374"/>
      <c r="E4" s="374"/>
      <c r="F4" s="374"/>
      <c r="G4" s="374"/>
      <c r="H4" s="375"/>
    </row>
    <row r="5" spans="1:8" ht="37.5" customHeight="1" thickBot="1" x14ac:dyDescent="0.3">
      <c r="A5" s="376"/>
      <c r="B5" s="377"/>
      <c r="C5" s="377"/>
      <c r="D5" s="377"/>
      <c r="E5" s="377"/>
      <c r="F5" s="377"/>
      <c r="G5" s="377"/>
      <c r="H5" s="378"/>
    </row>
    <row r="6" spans="1:8" ht="15" customHeight="1" x14ac:dyDescent="0.25">
      <c r="A6" s="379" t="s">
        <v>258</v>
      </c>
      <c r="B6" s="379"/>
      <c r="C6" s="379"/>
      <c r="D6" s="379"/>
      <c r="E6" s="379"/>
      <c r="F6" s="379"/>
      <c r="G6" s="379"/>
      <c r="H6" s="379"/>
    </row>
    <row r="7" spans="1:8" ht="15" customHeight="1" x14ac:dyDescent="0.25">
      <c r="A7" s="380"/>
      <c r="B7" s="380"/>
      <c r="C7" s="380"/>
      <c r="D7" s="380"/>
      <c r="E7" s="380"/>
      <c r="F7" s="380"/>
      <c r="G7" s="380"/>
      <c r="H7" s="380"/>
    </row>
    <row r="8" spans="1:8" ht="15" customHeight="1" thickBot="1" x14ac:dyDescent="0.3">
      <c r="A8" s="119"/>
      <c r="B8" s="119"/>
      <c r="C8" s="119"/>
      <c r="D8" s="120"/>
      <c r="E8" s="121"/>
      <c r="F8" s="119"/>
      <c r="G8" s="122"/>
      <c r="H8" s="123"/>
    </row>
    <row r="9" spans="1:8" ht="15" customHeight="1" x14ac:dyDescent="0.25">
      <c r="A9" s="124" t="s">
        <v>56</v>
      </c>
      <c r="B9" s="125"/>
      <c r="C9" s="125"/>
      <c r="D9" s="126"/>
      <c r="E9" s="127"/>
      <c r="F9" s="128"/>
      <c r="G9" s="129"/>
      <c r="H9" s="130"/>
    </row>
    <row r="10" spans="1:8" ht="15" customHeight="1" x14ac:dyDescent="0.25">
      <c r="A10" s="131" t="s">
        <v>35</v>
      </c>
      <c r="B10" s="132"/>
      <c r="C10" s="132"/>
      <c r="D10" s="120"/>
      <c r="E10" s="121"/>
      <c r="F10" s="119"/>
      <c r="G10" s="122"/>
      <c r="H10" s="133"/>
    </row>
    <row r="11" spans="1:8" ht="13.5" customHeight="1" x14ac:dyDescent="0.25">
      <c r="A11" s="131" t="s">
        <v>57</v>
      </c>
      <c r="B11" s="132"/>
      <c r="C11" s="132"/>
      <c r="D11" s="120"/>
      <c r="E11" s="121"/>
      <c r="F11" s="119"/>
      <c r="G11" s="122"/>
      <c r="H11" s="134"/>
    </row>
    <row r="12" spans="1:8" ht="18" x14ac:dyDescent="0.25">
      <c r="A12" s="131" t="s">
        <v>58</v>
      </c>
      <c r="B12" s="132"/>
      <c r="C12" s="132"/>
      <c r="D12" s="120"/>
      <c r="E12" s="121"/>
      <c r="F12" s="119"/>
      <c r="G12" s="122"/>
      <c r="H12" s="134"/>
    </row>
    <row r="13" spans="1:8" ht="18.75" thickBot="1" x14ac:dyDescent="0.3">
      <c r="A13" s="135" t="s">
        <v>38</v>
      </c>
      <c r="B13" s="136"/>
      <c r="C13" s="136"/>
      <c r="D13" s="137"/>
      <c r="E13" s="138"/>
      <c r="F13" s="139"/>
      <c r="G13" s="140"/>
      <c r="H13" s="141"/>
    </row>
    <row r="14" spans="1:8" ht="18.75" thickBot="1" x14ac:dyDescent="0.3">
      <c r="A14" s="135"/>
      <c r="B14" s="136"/>
      <c r="C14" s="136"/>
      <c r="D14" s="137"/>
      <c r="E14" s="138"/>
      <c r="F14" s="139"/>
      <c r="G14" s="140"/>
      <c r="H14" s="237"/>
    </row>
    <row r="15" spans="1:8" ht="24" customHeight="1" thickBot="1" x14ac:dyDescent="0.3">
      <c r="A15" s="407" t="s">
        <v>59</v>
      </c>
      <c r="B15" s="408"/>
      <c r="C15" s="408"/>
      <c r="D15" s="408"/>
      <c r="E15" s="408"/>
      <c r="F15" s="408"/>
      <c r="G15" s="408"/>
      <c r="H15" s="408"/>
    </row>
    <row r="16" spans="1:8" ht="15" customHeight="1" x14ac:dyDescent="0.25">
      <c r="A16" s="409" t="s">
        <v>22</v>
      </c>
      <c r="B16" s="411" t="s">
        <v>9</v>
      </c>
      <c r="C16" s="413" t="s">
        <v>23</v>
      </c>
      <c r="D16" s="415" t="s">
        <v>11</v>
      </c>
      <c r="E16" s="417" t="s">
        <v>128</v>
      </c>
      <c r="F16" s="419" t="s">
        <v>13</v>
      </c>
      <c r="G16" s="421" t="s">
        <v>24</v>
      </c>
      <c r="H16" s="423" t="s">
        <v>28</v>
      </c>
    </row>
    <row r="17" spans="1:8" ht="45.75" customHeight="1" x14ac:dyDescent="0.25">
      <c r="A17" s="410"/>
      <c r="B17" s="412"/>
      <c r="C17" s="414"/>
      <c r="D17" s="416"/>
      <c r="E17" s="418"/>
      <c r="F17" s="420"/>
      <c r="G17" s="422"/>
      <c r="H17" s="424"/>
    </row>
    <row r="18" spans="1:8" ht="18.75" x14ac:dyDescent="0.3">
      <c r="A18" s="404" t="s">
        <v>297</v>
      </c>
      <c r="B18" s="142" t="s">
        <v>119</v>
      </c>
      <c r="C18" s="142" t="s">
        <v>66</v>
      </c>
      <c r="D18" s="143">
        <v>1311.8</v>
      </c>
      <c r="E18" s="144">
        <v>44078</v>
      </c>
      <c r="F18" s="145" t="s">
        <v>45</v>
      </c>
      <c r="G18" s="405">
        <v>0.33689999999999998</v>
      </c>
      <c r="H18" s="406">
        <v>0.36980000000000002</v>
      </c>
    </row>
    <row r="19" spans="1:8" ht="18.75" x14ac:dyDescent="0.3">
      <c r="A19" s="404"/>
      <c r="B19" s="142" t="s">
        <v>46</v>
      </c>
      <c r="C19" s="142" t="s">
        <v>66</v>
      </c>
      <c r="D19" s="143">
        <v>981.8</v>
      </c>
      <c r="E19" s="144">
        <v>44078</v>
      </c>
      <c r="F19" s="145" t="s">
        <v>45</v>
      </c>
      <c r="G19" s="405"/>
      <c r="H19" s="406"/>
    </row>
    <row r="20" spans="1:8" ht="18.75" x14ac:dyDescent="0.3">
      <c r="A20" s="404"/>
      <c r="B20" s="142" t="s">
        <v>47</v>
      </c>
      <c r="C20" s="142" t="s">
        <v>66</v>
      </c>
      <c r="D20" s="143">
        <v>1393.8</v>
      </c>
      <c r="E20" s="144">
        <v>44078</v>
      </c>
      <c r="F20" s="145" t="s">
        <v>45</v>
      </c>
      <c r="G20" s="405"/>
      <c r="H20" s="406"/>
    </row>
    <row r="21" spans="1:8" ht="18.75" x14ac:dyDescent="0.3">
      <c r="A21" s="404"/>
      <c r="B21" s="142" t="s">
        <v>173</v>
      </c>
      <c r="C21" s="142" t="s">
        <v>137</v>
      </c>
      <c r="D21" s="143">
        <v>184.8</v>
      </c>
      <c r="E21" s="144">
        <v>44078</v>
      </c>
      <c r="F21" s="145" t="s">
        <v>45</v>
      </c>
      <c r="G21" s="405"/>
      <c r="H21" s="406"/>
    </row>
    <row r="22" spans="1:8" ht="18.75" x14ac:dyDescent="0.3">
      <c r="A22" s="404"/>
      <c r="B22" s="142" t="s">
        <v>92</v>
      </c>
      <c r="C22" s="142" t="s">
        <v>66</v>
      </c>
      <c r="D22" s="143">
        <v>1262.8</v>
      </c>
      <c r="E22" s="144">
        <v>44078</v>
      </c>
      <c r="F22" s="145" t="s">
        <v>45</v>
      </c>
      <c r="G22" s="405"/>
      <c r="H22" s="406"/>
    </row>
    <row r="23" spans="1:8" ht="18.75" x14ac:dyDescent="0.3">
      <c r="A23" s="404"/>
      <c r="B23" s="142" t="s">
        <v>96</v>
      </c>
      <c r="C23" s="142" t="s">
        <v>66</v>
      </c>
      <c r="D23" s="143">
        <v>1496.8</v>
      </c>
      <c r="E23" s="144">
        <v>44078</v>
      </c>
      <c r="F23" s="145" t="s">
        <v>45</v>
      </c>
      <c r="G23" s="405"/>
      <c r="H23" s="406"/>
    </row>
    <row r="24" spans="1:8" ht="18.75" x14ac:dyDescent="0.3">
      <c r="A24" s="404"/>
      <c r="B24" s="142" t="s">
        <v>146</v>
      </c>
      <c r="C24" s="142" t="s">
        <v>155</v>
      </c>
      <c r="D24" s="143">
        <v>341.7</v>
      </c>
      <c r="E24" s="144">
        <v>44078</v>
      </c>
      <c r="F24" s="145" t="s">
        <v>45</v>
      </c>
      <c r="G24" s="405"/>
      <c r="H24" s="406"/>
    </row>
    <row r="25" spans="1:8" ht="18.75" x14ac:dyDescent="0.3">
      <c r="A25" s="404"/>
      <c r="B25" s="142" t="s">
        <v>48</v>
      </c>
      <c r="C25" s="142" t="s">
        <v>68</v>
      </c>
      <c r="D25" s="143">
        <v>3001.7</v>
      </c>
      <c r="E25" s="144">
        <v>44078</v>
      </c>
      <c r="F25" s="145" t="s">
        <v>45</v>
      </c>
      <c r="G25" s="405"/>
      <c r="H25" s="406"/>
    </row>
    <row r="26" spans="1:8" ht="18.75" x14ac:dyDescent="0.3">
      <c r="A26" s="404"/>
      <c r="B26" s="142" t="s">
        <v>147</v>
      </c>
      <c r="C26" s="142" t="s">
        <v>68</v>
      </c>
      <c r="D26" s="143">
        <v>1444</v>
      </c>
      <c r="E26" s="144">
        <v>44078</v>
      </c>
      <c r="F26" s="145" t="s">
        <v>45</v>
      </c>
      <c r="G26" s="405"/>
      <c r="H26" s="406"/>
    </row>
    <row r="27" spans="1:8" ht="18.75" x14ac:dyDescent="0.3">
      <c r="A27" s="404"/>
      <c r="B27" s="142" t="s">
        <v>103</v>
      </c>
      <c r="C27" s="142" t="s">
        <v>66</v>
      </c>
      <c r="D27" s="143">
        <v>1311.8</v>
      </c>
      <c r="E27" s="144">
        <v>44078</v>
      </c>
      <c r="F27" s="145" t="s">
        <v>45</v>
      </c>
      <c r="G27" s="405"/>
      <c r="H27" s="406"/>
    </row>
    <row r="28" spans="1:8" ht="18.75" x14ac:dyDescent="0.3">
      <c r="A28" s="404"/>
      <c r="B28" s="142" t="s">
        <v>101</v>
      </c>
      <c r="C28" s="142" t="s">
        <v>66</v>
      </c>
      <c r="D28" s="143">
        <v>1381.8</v>
      </c>
      <c r="E28" s="144">
        <v>44078</v>
      </c>
      <c r="F28" s="145" t="s">
        <v>45</v>
      </c>
      <c r="G28" s="405"/>
      <c r="H28" s="406"/>
    </row>
    <row r="29" spans="1:8" ht="18.75" x14ac:dyDescent="0.3">
      <c r="A29" s="404"/>
      <c r="B29" s="142" t="s">
        <v>49</v>
      </c>
      <c r="C29" s="142" t="s">
        <v>66</v>
      </c>
      <c r="D29" s="143">
        <v>1204.4000000000001</v>
      </c>
      <c r="E29" s="144">
        <v>44078</v>
      </c>
      <c r="F29" s="145" t="s">
        <v>45</v>
      </c>
      <c r="G29" s="405"/>
      <c r="H29" s="406"/>
    </row>
    <row r="30" spans="1:8" ht="18.75" x14ac:dyDescent="0.3">
      <c r="A30" s="404"/>
      <c r="B30" s="142" t="s">
        <v>71</v>
      </c>
      <c r="C30" s="142" t="s">
        <v>66</v>
      </c>
      <c r="D30" s="143">
        <v>3219</v>
      </c>
      <c r="E30" s="144">
        <v>44078</v>
      </c>
      <c r="F30" s="145" t="s">
        <v>45</v>
      </c>
      <c r="G30" s="405"/>
      <c r="H30" s="406"/>
    </row>
    <row r="31" spans="1:8" ht="18.75" x14ac:dyDescent="0.3">
      <c r="A31" s="404"/>
      <c r="B31" s="142" t="s">
        <v>50</v>
      </c>
      <c r="C31" s="142" t="s">
        <v>66</v>
      </c>
      <c r="D31" s="143">
        <v>1384.8</v>
      </c>
      <c r="E31" s="144">
        <v>44078</v>
      </c>
      <c r="F31" s="145" t="s">
        <v>45</v>
      </c>
      <c r="G31" s="405"/>
      <c r="H31" s="406"/>
    </row>
    <row r="32" spans="1:8" ht="18.75" x14ac:dyDescent="0.3">
      <c r="A32" s="404"/>
      <c r="B32" s="142" t="s">
        <v>60</v>
      </c>
      <c r="C32" s="142" t="s">
        <v>66</v>
      </c>
      <c r="D32" s="143">
        <v>1420.8</v>
      </c>
      <c r="E32" s="146">
        <v>44078</v>
      </c>
      <c r="F32" s="142" t="s">
        <v>45</v>
      </c>
      <c r="G32" s="405"/>
      <c r="H32" s="406"/>
    </row>
    <row r="33" spans="1:8" ht="18.75" x14ac:dyDescent="0.3">
      <c r="A33" s="404"/>
      <c r="B33" s="142" t="s">
        <v>69</v>
      </c>
      <c r="C33" s="142" t="s">
        <v>66</v>
      </c>
      <c r="D33" s="143">
        <v>1769.8</v>
      </c>
      <c r="E33" s="146">
        <v>44078</v>
      </c>
      <c r="F33" s="142" t="s">
        <v>45</v>
      </c>
      <c r="G33" s="405"/>
      <c r="H33" s="406"/>
    </row>
    <row r="34" spans="1:8" ht="18.75" x14ac:dyDescent="0.3">
      <c r="A34" s="404"/>
      <c r="B34" s="142" t="s">
        <v>174</v>
      </c>
      <c r="C34" s="142" t="s">
        <v>66</v>
      </c>
      <c r="D34" s="143">
        <v>1273</v>
      </c>
      <c r="E34" s="146">
        <v>44078</v>
      </c>
      <c r="F34" s="142" t="s">
        <v>45</v>
      </c>
      <c r="G34" s="405"/>
      <c r="H34" s="406"/>
    </row>
    <row r="35" spans="1:8" ht="18.75" x14ac:dyDescent="0.3">
      <c r="A35" s="404"/>
      <c r="B35" s="142" t="s">
        <v>86</v>
      </c>
      <c r="C35" s="142" t="s">
        <v>85</v>
      </c>
      <c r="D35" s="143">
        <v>600</v>
      </c>
      <c r="E35" s="146">
        <v>44078</v>
      </c>
      <c r="F35" s="142" t="s">
        <v>45</v>
      </c>
      <c r="G35" s="405"/>
      <c r="H35" s="406"/>
    </row>
    <row r="36" spans="1:8" ht="18.75" x14ac:dyDescent="0.3">
      <c r="A36" s="404"/>
      <c r="B36" s="142" t="s">
        <v>153</v>
      </c>
      <c r="C36" s="142" t="s">
        <v>66</v>
      </c>
      <c r="D36" s="143">
        <v>1670.4</v>
      </c>
      <c r="E36" s="146">
        <v>44078</v>
      </c>
      <c r="F36" s="142" t="s">
        <v>45</v>
      </c>
      <c r="G36" s="405"/>
      <c r="H36" s="406"/>
    </row>
    <row r="37" spans="1:8" ht="18.75" x14ac:dyDescent="0.3">
      <c r="A37" s="404"/>
      <c r="B37" s="142" t="s">
        <v>81</v>
      </c>
      <c r="C37" s="142" t="s">
        <v>66</v>
      </c>
      <c r="D37" s="143">
        <v>1516.8</v>
      </c>
      <c r="E37" s="146">
        <v>44078</v>
      </c>
      <c r="F37" s="142" t="s">
        <v>45</v>
      </c>
      <c r="G37" s="405"/>
      <c r="H37" s="406"/>
    </row>
    <row r="38" spans="1:8" ht="18.75" x14ac:dyDescent="0.3">
      <c r="A38" s="404"/>
      <c r="B38" s="142" t="s">
        <v>100</v>
      </c>
      <c r="C38" s="142" t="s">
        <v>66</v>
      </c>
      <c r="D38" s="143">
        <v>1326.8</v>
      </c>
      <c r="E38" s="146">
        <v>44078</v>
      </c>
      <c r="F38" s="142" t="s">
        <v>45</v>
      </c>
      <c r="G38" s="405"/>
      <c r="H38" s="406"/>
    </row>
    <row r="39" spans="1:8" ht="18.75" x14ac:dyDescent="0.3">
      <c r="A39" s="404"/>
      <c r="B39" s="142" t="s">
        <v>51</v>
      </c>
      <c r="C39" s="142" t="s">
        <v>66</v>
      </c>
      <c r="D39" s="143">
        <v>1274.8</v>
      </c>
      <c r="E39" s="146">
        <v>44078</v>
      </c>
      <c r="F39" s="142" t="s">
        <v>45</v>
      </c>
      <c r="G39" s="405"/>
      <c r="H39" s="406"/>
    </row>
    <row r="40" spans="1:8" ht="18.75" x14ac:dyDescent="0.3">
      <c r="A40" s="404"/>
      <c r="B40" s="147" t="s">
        <v>70</v>
      </c>
      <c r="C40" s="142" t="s">
        <v>98</v>
      </c>
      <c r="D40" s="148">
        <v>2980.67</v>
      </c>
      <c r="E40" s="149">
        <v>44078</v>
      </c>
      <c r="F40" s="147" t="s">
        <v>52</v>
      </c>
      <c r="G40" s="405"/>
      <c r="H40" s="406"/>
    </row>
    <row r="41" spans="1:8" ht="18.75" x14ac:dyDescent="0.3">
      <c r="A41" s="404"/>
      <c r="B41" s="147" t="s">
        <v>70</v>
      </c>
      <c r="C41" s="142" t="s">
        <v>259</v>
      </c>
      <c r="D41" s="148">
        <v>579.04</v>
      </c>
      <c r="E41" s="149">
        <v>44078</v>
      </c>
      <c r="F41" s="147" t="s">
        <v>52</v>
      </c>
      <c r="G41" s="405"/>
      <c r="H41" s="406"/>
    </row>
    <row r="42" spans="1:8" ht="18.75" x14ac:dyDescent="0.3">
      <c r="A42" s="404"/>
      <c r="B42" s="147" t="s">
        <v>70</v>
      </c>
      <c r="C42" s="142" t="s">
        <v>129</v>
      </c>
      <c r="D42" s="148">
        <v>407.2</v>
      </c>
      <c r="E42" s="149">
        <v>44078</v>
      </c>
      <c r="F42" s="147" t="s">
        <v>52</v>
      </c>
      <c r="G42" s="405"/>
      <c r="H42" s="406"/>
    </row>
    <row r="43" spans="1:8" ht="18.75" x14ac:dyDescent="0.3">
      <c r="A43" s="404"/>
      <c r="B43" s="147" t="s">
        <v>70</v>
      </c>
      <c r="C43" s="142" t="s">
        <v>93</v>
      </c>
      <c r="D43" s="148">
        <v>14240.66</v>
      </c>
      <c r="E43" s="149">
        <v>44078</v>
      </c>
      <c r="F43" s="147" t="s">
        <v>52</v>
      </c>
      <c r="G43" s="405"/>
      <c r="H43" s="406"/>
    </row>
    <row r="44" spans="1:8" ht="18.75" x14ac:dyDescent="0.3">
      <c r="A44" s="404"/>
      <c r="B44" s="147" t="s">
        <v>148</v>
      </c>
      <c r="C44" s="147" t="s">
        <v>85</v>
      </c>
      <c r="D44" s="148">
        <v>600</v>
      </c>
      <c r="E44" s="149">
        <v>44082</v>
      </c>
      <c r="F44" s="147" t="s">
        <v>45</v>
      </c>
      <c r="G44" s="405"/>
      <c r="H44" s="406"/>
    </row>
    <row r="45" spans="1:8" ht="18.75" x14ac:dyDescent="0.3">
      <c r="A45" s="404"/>
      <c r="B45" s="147" t="s">
        <v>157</v>
      </c>
      <c r="C45" s="147" t="s">
        <v>261</v>
      </c>
      <c r="D45" s="148">
        <v>1146.5</v>
      </c>
      <c r="E45" s="149">
        <v>44085</v>
      </c>
      <c r="F45" s="147" t="s">
        <v>45</v>
      </c>
      <c r="G45" s="405"/>
      <c r="H45" s="406"/>
    </row>
    <row r="46" spans="1:8" ht="18.75" x14ac:dyDescent="0.3">
      <c r="A46" s="404"/>
      <c r="B46" s="147" t="s">
        <v>124</v>
      </c>
      <c r="C46" s="147" t="s">
        <v>261</v>
      </c>
      <c r="D46" s="148">
        <v>718</v>
      </c>
      <c r="E46" s="149">
        <v>44085</v>
      </c>
      <c r="F46" s="147" t="s">
        <v>45</v>
      </c>
      <c r="G46" s="405"/>
      <c r="H46" s="406"/>
    </row>
    <row r="47" spans="1:8" ht="18.75" x14ac:dyDescent="0.3">
      <c r="A47" s="404"/>
      <c r="B47" s="147" t="s">
        <v>262</v>
      </c>
      <c r="C47" s="147" t="s">
        <v>156</v>
      </c>
      <c r="D47" s="148">
        <v>149.99</v>
      </c>
      <c r="E47" s="149">
        <v>44088</v>
      </c>
      <c r="F47" s="147" t="s">
        <v>52</v>
      </c>
      <c r="G47" s="405"/>
      <c r="H47" s="406"/>
    </row>
    <row r="48" spans="1:8" ht="18.75" x14ac:dyDescent="0.3">
      <c r="A48" s="404"/>
      <c r="B48" s="147" t="s">
        <v>48</v>
      </c>
      <c r="C48" s="147" t="s">
        <v>122</v>
      </c>
      <c r="D48" s="148">
        <v>14176.57</v>
      </c>
      <c r="E48" s="149">
        <v>44089</v>
      </c>
      <c r="F48" s="147" t="s">
        <v>45</v>
      </c>
      <c r="G48" s="405"/>
      <c r="H48" s="406"/>
    </row>
    <row r="49" spans="1:8" ht="18.75" x14ac:dyDescent="0.3">
      <c r="A49" s="404"/>
      <c r="B49" s="147" t="s">
        <v>122</v>
      </c>
      <c r="C49" s="147" t="s">
        <v>263</v>
      </c>
      <c r="D49" s="148">
        <v>8018.72</v>
      </c>
      <c r="E49" s="149">
        <v>44089</v>
      </c>
      <c r="F49" s="147" t="s">
        <v>52</v>
      </c>
      <c r="G49" s="405"/>
      <c r="H49" s="406"/>
    </row>
    <row r="50" spans="1:8" ht="18.75" x14ac:dyDescent="0.3">
      <c r="A50" s="404"/>
      <c r="B50" s="147" t="s">
        <v>49</v>
      </c>
      <c r="C50" s="147" t="s">
        <v>264</v>
      </c>
      <c r="D50" s="148">
        <v>1600.42</v>
      </c>
      <c r="E50" s="149">
        <v>44091</v>
      </c>
      <c r="F50" s="147" t="s">
        <v>45</v>
      </c>
      <c r="G50" s="405"/>
      <c r="H50" s="406"/>
    </row>
    <row r="51" spans="1:8" ht="18.75" x14ac:dyDescent="0.3">
      <c r="A51" s="404"/>
      <c r="B51" s="147"/>
      <c r="C51" s="147"/>
      <c r="D51" s="148"/>
      <c r="E51" s="149"/>
      <c r="F51" s="147"/>
      <c r="G51" s="405"/>
      <c r="H51" s="406"/>
    </row>
    <row r="52" spans="1:8" ht="18.75" x14ac:dyDescent="0.3">
      <c r="A52" s="404"/>
      <c r="B52" s="147"/>
      <c r="C52" s="147"/>
      <c r="D52" s="148"/>
      <c r="E52" s="149"/>
      <c r="F52" s="147"/>
      <c r="G52" s="405"/>
      <c r="H52" s="406"/>
    </row>
    <row r="53" spans="1:8" ht="18.75" x14ac:dyDescent="0.3">
      <c r="A53" s="404"/>
      <c r="B53" s="147"/>
      <c r="C53" s="147"/>
      <c r="D53" s="148"/>
      <c r="E53" s="149"/>
      <c r="F53" s="147"/>
      <c r="G53" s="405"/>
      <c r="H53" s="406"/>
    </row>
    <row r="54" spans="1:8" ht="19.5" thickBot="1" x14ac:dyDescent="0.35">
      <c r="A54" s="150"/>
      <c r="B54" s="151"/>
      <c r="C54" s="151"/>
      <c r="D54" s="152">
        <f>SUM(D18:D53)</f>
        <v>75391.169999999984</v>
      </c>
      <c r="E54" s="153"/>
      <c r="F54" s="151"/>
      <c r="G54" s="154"/>
      <c r="H54" s="155"/>
    </row>
    <row r="55" spans="1:8" ht="19.5" thickBot="1" x14ac:dyDescent="0.35">
      <c r="A55" s="156"/>
      <c r="B55" s="151"/>
      <c r="C55" s="151"/>
      <c r="D55" s="157"/>
      <c r="E55" s="158"/>
      <c r="F55" s="151"/>
      <c r="G55" s="154"/>
      <c r="H55" s="155"/>
    </row>
    <row r="56" spans="1:8" ht="18.75" x14ac:dyDescent="0.3">
      <c r="A56" s="386" t="s">
        <v>25</v>
      </c>
      <c r="B56" s="159" t="s">
        <v>140</v>
      </c>
      <c r="C56" s="159" t="s">
        <v>169</v>
      </c>
      <c r="D56" s="160">
        <v>446.7</v>
      </c>
      <c r="E56" s="161">
        <v>44075</v>
      </c>
      <c r="F56" s="162" t="s">
        <v>41</v>
      </c>
      <c r="G56" s="390">
        <v>0.44409999999999999</v>
      </c>
      <c r="H56" s="394">
        <v>0.3901</v>
      </c>
    </row>
    <row r="57" spans="1:8" ht="18.75" x14ac:dyDescent="0.3">
      <c r="A57" s="398"/>
      <c r="B57" s="142" t="s">
        <v>133</v>
      </c>
      <c r="C57" s="142" t="s">
        <v>134</v>
      </c>
      <c r="D57" s="143">
        <v>507.27</v>
      </c>
      <c r="E57" s="144">
        <v>44075</v>
      </c>
      <c r="F57" s="145" t="s">
        <v>41</v>
      </c>
      <c r="G57" s="399"/>
      <c r="H57" s="400"/>
    </row>
    <row r="58" spans="1:8" ht="18.75" x14ac:dyDescent="0.3">
      <c r="A58" s="398"/>
      <c r="B58" s="142" t="s">
        <v>140</v>
      </c>
      <c r="C58" s="142" t="s">
        <v>172</v>
      </c>
      <c r="D58" s="143">
        <v>1812.75</v>
      </c>
      <c r="E58" s="144">
        <v>44075</v>
      </c>
      <c r="F58" s="145" t="s">
        <v>41</v>
      </c>
      <c r="G58" s="399"/>
      <c r="H58" s="400"/>
    </row>
    <row r="59" spans="1:8" ht="18.75" x14ac:dyDescent="0.3">
      <c r="A59" s="398"/>
      <c r="B59" s="142" t="s">
        <v>114</v>
      </c>
      <c r="C59" s="142" t="s">
        <v>265</v>
      </c>
      <c r="D59" s="143">
        <v>329.7</v>
      </c>
      <c r="E59" s="144">
        <v>44082</v>
      </c>
      <c r="F59" s="145" t="s">
        <v>41</v>
      </c>
      <c r="G59" s="399"/>
      <c r="H59" s="400"/>
    </row>
    <row r="60" spans="1:8" ht="18.75" x14ac:dyDescent="0.3">
      <c r="A60" s="398"/>
      <c r="B60" s="142" t="s">
        <v>140</v>
      </c>
      <c r="C60" s="142" t="s">
        <v>184</v>
      </c>
      <c r="D60" s="143">
        <v>3147.21</v>
      </c>
      <c r="E60" s="144">
        <v>44082</v>
      </c>
      <c r="F60" s="145" t="s">
        <v>41</v>
      </c>
      <c r="G60" s="399"/>
      <c r="H60" s="400"/>
    </row>
    <row r="61" spans="1:8" ht="18.75" x14ac:dyDescent="0.3">
      <c r="A61" s="398"/>
      <c r="B61" s="142" t="s">
        <v>140</v>
      </c>
      <c r="C61" s="163" t="s">
        <v>139</v>
      </c>
      <c r="D61" s="143">
        <v>2825.44</v>
      </c>
      <c r="E61" s="144">
        <v>44082</v>
      </c>
      <c r="F61" s="145" t="s">
        <v>41</v>
      </c>
      <c r="G61" s="399"/>
      <c r="H61" s="400"/>
    </row>
    <row r="62" spans="1:8" ht="18.75" x14ac:dyDescent="0.3">
      <c r="A62" s="398"/>
      <c r="B62" s="142" t="s">
        <v>141</v>
      </c>
      <c r="C62" s="163" t="s">
        <v>190</v>
      </c>
      <c r="D62" s="143">
        <v>596.03</v>
      </c>
      <c r="E62" s="144">
        <v>44082</v>
      </c>
      <c r="F62" s="145" t="s">
        <v>41</v>
      </c>
      <c r="G62" s="399"/>
      <c r="H62" s="400"/>
    </row>
    <row r="63" spans="1:8" ht="18.75" x14ac:dyDescent="0.3">
      <c r="A63" s="398"/>
      <c r="B63" s="142" t="s">
        <v>142</v>
      </c>
      <c r="C63" s="163" t="s">
        <v>192</v>
      </c>
      <c r="D63" s="143">
        <v>1167</v>
      </c>
      <c r="E63" s="144">
        <v>44082</v>
      </c>
      <c r="F63" s="145" t="s">
        <v>41</v>
      </c>
      <c r="G63" s="399"/>
      <c r="H63" s="400"/>
    </row>
    <row r="64" spans="1:8" ht="18.75" x14ac:dyDescent="0.3">
      <c r="A64" s="398"/>
      <c r="B64" s="142" t="s">
        <v>158</v>
      </c>
      <c r="C64" s="163" t="s">
        <v>195</v>
      </c>
      <c r="D64" s="143">
        <v>1348.2</v>
      </c>
      <c r="E64" s="144">
        <v>44082</v>
      </c>
      <c r="F64" s="145" t="s">
        <v>41</v>
      </c>
      <c r="G64" s="399"/>
      <c r="H64" s="400"/>
    </row>
    <row r="65" spans="1:8" ht="18.75" x14ac:dyDescent="0.3">
      <c r="A65" s="398"/>
      <c r="B65" s="142" t="s">
        <v>266</v>
      </c>
      <c r="C65" s="163" t="s">
        <v>197</v>
      </c>
      <c r="D65" s="143">
        <v>1104</v>
      </c>
      <c r="E65" s="144">
        <v>44082</v>
      </c>
      <c r="F65" s="145" t="s">
        <v>62</v>
      </c>
      <c r="G65" s="399"/>
      <c r="H65" s="400"/>
    </row>
    <row r="66" spans="1:8" ht="18.75" x14ac:dyDescent="0.3">
      <c r="A66" s="398"/>
      <c r="B66" s="142" t="s">
        <v>140</v>
      </c>
      <c r="C66" s="142" t="s">
        <v>267</v>
      </c>
      <c r="D66" s="143">
        <v>4400.95</v>
      </c>
      <c r="E66" s="144">
        <v>44082</v>
      </c>
      <c r="F66" s="145" t="s">
        <v>41</v>
      </c>
      <c r="G66" s="399"/>
      <c r="H66" s="400"/>
    </row>
    <row r="67" spans="1:8" ht="18.75" x14ac:dyDescent="0.3">
      <c r="A67" s="398"/>
      <c r="B67" s="142" t="s">
        <v>140</v>
      </c>
      <c r="C67" s="142" t="s">
        <v>268</v>
      </c>
      <c r="D67" s="143">
        <v>5710.06</v>
      </c>
      <c r="E67" s="144">
        <v>44088</v>
      </c>
      <c r="F67" s="145" t="s">
        <v>41</v>
      </c>
      <c r="G67" s="399"/>
      <c r="H67" s="400"/>
    </row>
    <row r="68" spans="1:8" ht="18.75" x14ac:dyDescent="0.3">
      <c r="A68" s="398"/>
      <c r="B68" s="142" t="s">
        <v>140</v>
      </c>
      <c r="C68" s="142" t="s">
        <v>215</v>
      </c>
      <c r="D68" s="143">
        <v>251.6</v>
      </c>
      <c r="E68" s="144">
        <v>44088</v>
      </c>
      <c r="F68" s="145" t="s">
        <v>41</v>
      </c>
      <c r="G68" s="399"/>
      <c r="H68" s="400"/>
    </row>
    <row r="69" spans="1:8" ht="18.75" x14ac:dyDescent="0.3">
      <c r="A69" s="398"/>
      <c r="B69" s="142" t="s">
        <v>140</v>
      </c>
      <c r="C69" s="142" t="s">
        <v>113</v>
      </c>
      <c r="D69" s="143">
        <v>1413</v>
      </c>
      <c r="E69" s="144">
        <v>44088</v>
      </c>
      <c r="F69" s="145" t="s">
        <v>41</v>
      </c>
      <c r="G69" s="399"/>
      <c r="H69" s="400"/>
    </row>
    <row r="70" spans="1:8" ht="18.75" x14ac:dyDescent="0.3">
      <c r="A70" s="398"/>
      <c r="B70" s="142" t="s">
        <v>140</v>
      </c>
      <c r="C70" s="142" t="s">
        <v>217</v>
      </c>
      <c r="D70" s="143">
        <v>1991</v>
      </c>
      <c r="E70" s="144">
        <v>44088</v>
      </c>
      <c r="F70" s="145" t="s">
        <v>41</v>
      </c>
      <c r="G70" s="399"/>
      <c r="H70" s="400"/>
    </row>
    <row r="71" spans="1:8" ht="18.75" x14ac:dyDescent="0.3">
      <c r="A71" s="398"/>
      <c r="B71" s="142" t="s">
        <v>114</v>
      </c>
      <c r="C71" s="163" t="s">
        <v>150</v>
      </c>
      <c r="D71" s="143">
        <v>781.2</v>
      </c>
      <c r="E71" s="144">
        <v>44088</v>
      </c>
      <c r="F71" s="145" t="s">
        <v>41</v>
      </c>
      <c r="G71" s="399"/>
      <c r="H71" s="400"/>
    </row>
    <row r="72" spans="1:8" ht="18.75" x14ac:dyDescent="0.3">
      <c r="A72" s="398"/>
      <c r="B72" s="142" t="s">
        <v>140</v>
      </c>
      <c r="C72" s="142" t="s">
        <v>218</v>
      </c>
      <c r="D72" s="143">
        <v>1559.45</v>
      </c>
      <c r="E72" s="144">
        <v>44088</v>
      </c>
      <c r="F72" s="145" t="s">
        <v>41</v>
      </c>
      <c r="G72" s="399"/>
      <c r="H72" s="400"/>
    </row>
    <row r="73" spans="1:8" ht="18.75" x14ac:dyDescent="0.3">
      <c r="A73" s="398"/>
      <c r="B73" s="164" t="s">
        <v>141</v>
      </c>
      <c r="C73" s="142" t="s">
        <v>269</v>
      </c>
      <c r="D73" s="143">
        <v>1138.1500000000001</v>
      </c>
      <c r="E73" s="144">
        <v>44088</v>
      </c>
      <c r="F73" s="145" t="s">
        <v>41</v>
      </c>
      <c r="G73" s="399"/>
      <c r="H73" s="400"/>
    </row>
    <row r="74" spans="1:8" ht="18.75" x14ac:dyDescent="0.3">
      <c r="A74" s="388"/>
      <c r="B74" s="165" t="s">
        <v>158</v>
      </c>
      <c r="C74" s="147" t="s">
        <v>195</v>
      </c>
      <c r="D74" s="148">
        <v>516</v>
      </c>
      <c r="E74" s="166">
        <v>44088</v>
      </c>
      <c r="F74" s="167" t="s">
        <v>41</v>
      </c>
      <c r="G74" s="392"/>
      <c r="H74" s="396"/>
    </row>
    <row r="75" spans="1:8" ht="18.75" x14ac:dyDescent="0.3">
      <c r="A75" s="388"/>
      <c r="B75" s="165" t="s">
        <v>270</v>
      </c>
      <c r="C75" s="147" t="s">
        <v>226</v>
      </c>
      <c r="D75" s="148">
        <v>4432</v>
      </c>
      <c r="E75" s="166">
        <v>44088</v>
      </c>
      <c r="F75" s="167" t="s">
        <v>41</v>
      </c>
      <c r="G75" s="392"/>
      <c r="H75" s="396"/>
    </row>
    <row r="76" spans="1:8" ht="18.75" x14ac:dyDescent="0.3">
      <c r="A76" s="388"/>
      <c r="B76" s="165" t="s">
        <v>120</v>
      </c>
      <c r="C76" s="147" t="s">
        <v>44</v>
      </c>
      <c r="D76" s="148">
        <v>4770.6000000000004</v>
      </c>
      <c r="E76" s="166">
        <v>44089</v>
      </c>
      <c r="F76" s="167" t="s">
        <v>62</v>
      </c>
      <c r="G76" s="392"/>
      <c r="H76" s="396"/>
    </row>
    <row r="77" spans="1:8" ht="18.75" x14ac:dyDescent="0.3">
      <c r="A77" s="388"/>
      <c r="B77" s="165" t="s">
        <v>120</v>
      </c>
      <c r="C77" s="147" t="s">
        <v>44</v>
      </c>
      <c r="D77" s="148">
        <v>4697.3999999999996</v>
      </c>
      <c r="E77" s="166">
        <v>44089</v>
      </c>
      <c r="F77" s="167" t="s">
        <v>62</v>
      </c>
      <c r="G77" s="392"/>
      <c r="H77" s="396"/>
    </row>
    <row r="78" spans="1:8" ht="18.75" x14ac:dyDescent="0.3">
      <c r="A78" s="388"/>
      <c r="B78" s="165" t="s">
        <v>120</v>
      </c>
      <c r="C78" s="147" t="s">
        <v>44</v>
      </c>
      <c r="D78" s="148">
        <v>5270.4</v>
      </c>
      <c r="E78" s="166">
        <v>44095</v>
      </c>
      <c r="F78" s="167" t="s">
        <v>62</v>
      </c>
      <c r="G78" s="392"/>
      <c r="H78" s="396"/>
    </row>
    <row r="79" spans="1:8" ht="18.75" x14ac:dyDescent="0.3">
      <c r="A79" s="388"/>
      <c r="B79" s="165" t="s">
        <v>133</v>
      </c>
      <c r="C79" s="147" t="s">
        <v>134</v>
      </c>
      <c r="D79" s="148">
        <v>496.31</v>
      </c>
      <c r="E79" s="166">
        <v>44095</v>
      </c>
      <c r="F79" s="167" t="s">
        <v>41</v>
      </c>
      <c r="G79" s="392"/>
      <c r="H79" s="396"/>
    </row>
    <row r="80" spans="1:8" ht="18.75" x14ac:dyDescent="0.3">
      <c r="A80" s="388"/>
      <c r="B80" s="165" t="s">
        <v>140</v>
      </c>
      <c r="C80" s="147" t="s">
        <v>235</v>
      </c>
      <c r="D80" s="148">
        <v>708.65</v>
      </c>
      <c r="E80" s="166">
        <v>44095</v>
      </c>
      <c r="F80" s="167" t="s">
        <v>41</v>
      </c>
      <c r="G80" s="392"/>
      <c r="H80" s="396"/>
    </row>
    <row r="81" spans="1:8" ht="18.75" x14ac:dyDescent="0.3">
      <c r="A81" s="388"/>
      <c r="B81" s="165" t="s">
        <v>114</v>
      </c>
      <c r="C81" s="147" t="s">
        <v>271</v>
      </c>
      <c r="D81" s="148">
        <v>2883.44</v>
      </c>
      <c r="E81" s="166">
        <v>44095</v>
      </c>
      <c r="F81" s="167" t="s">
        <v>41</v>
      </c>
      <c r="G81" s="392"/>
      <c r="H81" s="396"/>
    </row>
    <row r="82" spans="1:8" ht="18.75" x14ac:dyDescent="0.3">
      <c r="A82" s="388"/>
      <c r="B82" s="165" t="s">
        <v>140</v>
      </c>
      <c r="C82" s="147" t="s">
        <v>237</v>
      </c>
      <c r="D82" s="148">
        <v>2169.06</v>
      </c>
      <c r="E82" s="166">
        <v>44095</v>
      </c>
      <c r="F82" s="167" t="s">
        <v>41</v>
      </c>
      <c r="G82" s="392"/>
      <c r="H82" s="396"/>
    </row>
    <row r="83" spans="1:8" ht="18.75" x14ac:dyDescent="0.3">
      <c r="A83" s="388"/>
      <c r="B83" s="165" t="s">
        <v>140</v>
      </c>
      <c r="C83" s="147" t="s">
        <v>115</v>
      </c>
      <c r="D83" s="148">
        <v>636.71</v>
      </c>
      <c r="E83" s="166">
        <v>44095</v>
      </c>
      <c r="F83" s="167" t="s">
        <v>41</v>
      </c>
      <c r="G83" s="392"/>
      <c r="H83" s="396"/>
    </row>
    <row r="84" spans="1:8" ht="18.75" x14ac:dyDescent="0.3">
      <c r="A84" s="388"/>
      <c r="B84" s="165" t="s">
        <v>270</v>
      </c>
      <c r="C84" s="147" t="s">
        <v>238</v>
      </c>
      <c r="D84" s="148">
        <v>11087.1</v>
      </c>
      <c r="E84" s="166">
        <v>44095</v>
      </c>
      <c r="F84" s="167" t="s">
        <v>41</v>
      </c>
      <c r="G84" s="392"/>
      <c r="H84" s="396"/>
    </row>
    <row r="85" spans="1:8" ht="18.75" x14ac:dyDescent="0.3">
      <c r="A85" s="388"/>
      <c r="B85" s="165" t="s">
        <v>272</v>
      </c>
      <c r="C85" s="147" t="s">
        <v>273</v>
      </c>
      <c r="D85" s="148">
        <v>3679.72</v>
      </c>
      <c r="E85" s="166">
        <v>44095</v>
      </c>
      <c r="F85" s="167" t="s">
        <v>41</v>
      </c>
      <c r="G85" s="392"/>
      <c r="H85" s="396"/>
    </row>
    <row r="86" spans="1:8" ht="18.75" x14ac:dyDescent="0.3">
      <c r="A86" s="388"/>
      <c r="B86" s="165" t="s">
        <v>111</v>
      </c>
      <c r="C86" s="147" t="s">
        <v>112</v>
      </c>
      <c r="D86" s="148">
        <v>873.42</v>
      </c>
      <c r="E86" s="166">
        <v>44095</v>
      </c>
      <c r="F86" s="167" t="s">
        <v>41</v>
      </c>
      <c r="G86" s="392"/>
      <c r="H86" s="396"/>
    </row>
    <row r="87" spans="1:8" ht="18.75" x14ac:dyDescent="0.3">
      <c r="A87" s="388"/>
      <c r="B87" s="165" t="s">
        <v>136</v>
      </c>
      <c r="C87" s="147" t="s">
        <v>242</v>
      </c>
      <c r="D87" s="148">
        <v>2268.6</v>
      </c>
      <c r="E87" s="166">
        <v>44095</v>
      </c>
      <c r="F87" s="167" t="s">
        <v>41</v>
      </c>
      <c r="G87" s="392"/>
      <c r="H87" s="396"/>
    </row>
    <row r="88" spans="1:8" ht="18.75" x14ac:dyDescent="0.3">
      <c r="A88" s="388"/>
      <c r="B88" s="165" t="s">
        <v>140</v>
      </c>
      <c r="C88" s="147" t="s">
        <v>243</v>
      </c>
      <c r="D88" s="148">
        <v>2590.56</v>
      </c>
      <c r="E88" s="166">
        <v>44096</v>
      </c>
      <c r="F88" s="167" t="s">
        <v>41</v>
      </c>
      <c r="G88" s="392"/>
      <c r="H88" s="396"/>
    </row>
    <row r="89" spans="1:8" ht="18.75" x14ac:dyDescent="0.3">
      <c r="A89" s="388"/>
      <c r="B89" s="165" t="s">
        <v>114</v>
      </c>
      <c r="C89" s="147" t="s">
        <v>244</v>
      </c>
      <c r="D89" s="148">
        <v>1452.9</v>
      </c>
      <c r="E89" s="166">
        <v>44096</v>
      </c>
      <c r="F89" s="167" t="s">
        <v>41</v>
      </c>
      <c r="G89" s="392"/>
      <c r="H89" s="396"/>
    </row>
    <row r="90" spans="1:8" ht="18.75" x14ac:dyDescent="0.3">
      <c r="A90" s="388"/>
      <c r="B90" s="165" t="s">
        <v>140</v>
      </c>
      <c r="C90" s="147" t="s">
        <v>274</v>
      </c>
      <c r="D90" s="148">
        <v>3436.24</v>
      </c>
      <c r="E90" s="166">
        <v>44099</v>
      </c>
      <c r="F90" s="167" t="s">
        <v>41</v>
      </c>
      <c r="G90" s="392"/>
      <c r="H90" s="396"/>
    </row>
    <row r="91" spans="1:8" ht="18.75" x14ac:dyDescent="0.3">
      <c r="A91" s="388"/>
      <c r="B91" s="165" t="s">
        <v>140</v>
      </c>
      <c r="C91" s="147" t="s">
        <v>235</v>
      </c>
      <c r="D91" s="148">
        <v>1102.6199999999999</v>
      </c>
      <c r="E91" s="166">
        <v>44099</v>
      </c>
      <c r="F91" s="167" t="s">
        <v>41</v>
      </c>
      <c r="G91" s="392"/>
      <c r="H91" s="396"/>
    </row>
    <row r="92" spans="1:8" ht="18.75" x14ac:dyDescent="0.3">
      <c r="A92" s="388"/>
      <c r="B92" s="165" t="s">
        <v>140</v>
      </c>
      <c r="C92" s="147" t="s">
        <v>246</v>
      </c>
      <c r="D92" s="148">
        <v>3361.12</v>
      </c>
      <c r="E92" s="166">
        <v>44099</v>
      </c>
      <c r="F92" s="167" t="s">
        <v>41</v>
      </c>
      <c r="G92" s="392"/>
      <c r="H92" s="396"/>
    </row>
    <row r="93" spans="1:8" ht="18.75" x14ac:dyDescent="0.3">
      <c r="A93" s="388"/>
      <c r="B93" s="165" t="s">
        <v>114</v>
      </c>
      <c r="C93" s="147" t="s">
        <v>152</v>
      </c>
      <c r="D93" s="148">
        <v>1420.2</v>
      </c>
      <c r="E93" s="166">
        <v>44099</v>
      </c>
      <c r="F93" s="167" t="s">
        <v>41</v>
      </c>
      <c r="G93" s="392"/>
      <c r="H93" s="396"/>
    </row>
    <row r="94" spans="1:8" ht="18.75" x14ac:dyDescent="0.3">
      <c r="A94" s="388"/>
      <c r="B94" s="165" t="s">
        <v>140</v>
      </c>
      <c r="C94" s="147" t="s">
        <v>249</v>
      </c>
      <c r="D94" s="148">
        <v>2227.06</v>
      </c>
      <c r="E94" s="166">
        <v>44099</v>
      </c>
      <c r="F94" s="167" t="s">
        <v>41</v>
      </c>
      <c r="G94" s="392"/>
      <c r="H94" s="396"/>
    </row>
    <row r="95" spans="1:8" ht="18.75" x14ac:dyDescent="0.3">
      <c r="A95" s="388"/>
      <c r="B95" s="165" t="s">
        <v>142</v>
      </c>
      <c r="C95" s="147" t="s">
        <v>192</v>
      </c>
      <c r="D95" s="148">
        <v>1440</v>
      </c>
      <c r="E95" s="166">
        <v>44099</v>
      </c>
      <c r="F95" s="167" t="s">
        <v>41</v>
      </c>
      <c r="G95" s="392"/>
      <c r="H95" s="396"/>
    </row>
    <row r="96" spans="1:8" ht="18.75" x14ac:dyDescent="0.3">
      <c r="A96" s="388"/>
      <c r="B96" s="165" t="s">
        <v>114</v>
      </c>
      <c r="C96" s="147" t="s">
        <v>254</v>
      </c>
      <c r="D96" s="148">
        <v>1860.18</v>
      </c>
      <c r="E96" s="166">
        <v>44103</v>
      </c>
      <c r="F96" s="167" t="s">
        <v>41</v>
      </c>
      <c r="G96" s="392"/>
      <c r="H96" s="396"/>
    </row>
    <row r="97" spans="1:8" ht="18.75" x14ac:dyDescent="0.3">
      <c r="A97" s="388"/>
      <c r="B97" s="147"/>
      <c r="C97" s="147"/>
      <c r="D97" s="148"/>
      <c r="E97" s="166"/>
      <c r="F97" s="167"/>
      <c r="G97" s="392"/>
      <c r="H97" s="396"/>
    </row>
    <row r="98" spans="1:8" ht="19.5" thickBot="1" x14ac:dyDescent="0.35">
      <c r="A98" s="389"/>
      <c r="B98" s="168"/>
      <c r="C98" s="169"/>
      <c r="D98" s="170"/>
      <c r="E98" s="171"/>
      <c r="F98" s="172"/>
      <c r="G98" s="393"/>
      <c r="H98" s="397"/>
    </row>
    <row r="99" spans="1:8" ht="19.5" thickBot="1" x14ac:dyDescent="0.35">
      <c r="A99" s="151"/>
      <c r="B99" s="151"/>
      <c r="C99" s="151"/>
      <c r="D99" s="173">
        <f>SUM(D56:D98)</f>
        <v>93909.999999999985</v>
      </c>
      <c r="E99" s="158"/>
      <c r="F99" s="174"/>
      <c r="G99" s="154"/>
      <c r="H99" s="155"/>
    </row>
    <row r="100" spans="1:8" ht="18.75" x14ac:dyDescent="0.3">
      <c r="A100" s="151"/>
      <c r="B100" s="151"/>
      <c r="C100" s="151"/>
      <c r="D100" s="157"/>
      <c r="E100" s="158"/>
      <c r="F100" s="151"/>
      <c r="G100" s="154"/>
      <c r="H100" s="155"/>
    </row>
    <row r="101" spans="1:8" ht="18.75" x14ac:dyDescent="0.3">
      <c r="A101" s="151"/>
      <c r="B101" s="151"/>
      <c r="C101" s="151"/>
      <c r="D101" s="157"/>
      <c r="E101" s="158"/>
      <c r="F101" s="151"/>
      <c r="G101" s="154"/>
      <c r="H101" s="155"/>
    </row>
    <row r="102" spans="1:8" ht="18.75" x14ac:dyDescent="0.3">
      <c r="A102" s="398" t="s">
        <v>87</v>
      </c>
      <c r="B102" s="142" t="s">
        <v>143</v>
      </c>
      <c r="C102" s="142" t="s">
        <v>131</v>
      </c>
      <c r="D102" s="143">
        <v>2380</v>
      </c>
      <c r="E102" s="144">
        <v>44075</v>
      </c>
      <c r="F102" s="145" t="s">
        <v>41</v>
      </c>
      <c r="G102" s="399">
        <v>3.4299999999999997E-2</v>
      </c>
      <c r="H102" s="400">
        <v>3.6799999999999999E-2</v>
      </c>
    </row>
    <row r="103" spans="1:8" ht="18.75" x14ac:dyDescent="0.3">
      <c r="A103" s="398"/>
      <c r="B103" s="142" t="s">
        <v>91</v>
      </c>
      <c r="C103" s="142" t="s">
        <v>188</v>
      </c>
      <c r="D103" s="143">
        <v>353.26</v>
      </c>
      <c r="E103" s="144">
        <v>44082</v>
      </c>
      <c r="F103" s="145" t="s">
        <v>41</v>
      </c>
      <c r="G103" s="399"/>
      <c r="H103" s="400"/>
    </row>
    <row r="104" spans="1:8" ht="18.75" x14ac:dyDescent="0.3">
      <c r="A104" s="398"/>
      <c r="B104" s="142" t="s">
        <v>160</v>
      </c>
      <c r="C104" s="142" t="s">
        <v>149</v>
      </c>
      <c r="D104" s="143">
        <v>538</v>
      </c>
      <c r="E104" s="144">
        <v>44082</v>
      </c>
      <c r="F104" s="145" t="s">
        <v>41</v>
      </c>
      <c r="G104" s="399"/>
      <c r="H104" s="400"/>
    </row>
    <row r="105" spans="1:8" ht="18.75" x14ac:dyDescent="0.3">
      <c r="A105" s="398"/>
      <c r="B105" s="142" t="s">
        <v>143</v>
      </c>
      <c r="C105" s="142" t="s">
        <v>131</v>
      </c>
      <c r="D105" s="143">
        <v>2990</v>
      </c>
      <c r="E105" s="144">
        <v>44088</v>
      </c>
      <c r="F105" s="145" t="s">
        <v>41</v>
      </c>
      <c r="G105" s="399"/>
      <c r="H105" s="400"/>
    </row>
    <row r="106" spans="1:8" ht="18.75" x14ac:dyDescent="0.3">
      <c r="A106" s="398"/>
      <c r="B106" s="142" t="s">
        <v>160</v>
      </c>
      <c r="C106" s="142" t="s">
        <v>149</v>
      </c>
      <c r="D106" s="143">
        <v>525</v>
      </c>
      <c r="E106" s="144" t="s">
        <v>275</v>
      </c>
      <c r="F106" s="145" t="s">
        <v>41</v>
      </c>
      <c r="G106" s="399"/>
      <c r="H106" s="400"/>
    </row>
    <row r="107" spans="1:8" ht="18.75" x14ac:dyDescent="0.3">
      <c r="A107" s="398"/>
      <c r="B107" s="142" t="s">
        <v>91</v>
      </c>
      <c r="C107" s="142" t="s">
        <v>188</v>
      </c>
      <c r="D107" s="143">
        <v>1051.17</v>
      </c>
      <c r="E107" s="144">
        <v>44088</v>
      </c>
      <c r="F107" s="145" t="s">
        <v>41</v>
      </c>
      <c r="G107" s="399"/>
      <c r="H107" s="400"/>
    </row>
    <row r="108" spans="1:8" ht="18.75" x14ac:dyDescent="0.3">
      <c r="A108" s="398"/>
      <c r="B108" s="142" t="s">
        <v>91</v>
      </c>
      <c r="C108" s="142" t="s">
        <v>276</v>
      </c>
      <c r="D108" s="143">
        <v>2726.14</v>
      </c>
      <c r="E108" s="144">
        <v>44088</v>
      </c>
      <c r="F108" s="145" t="s">
        <v>41</v>
      </c>
      <c r="G108" s="399"/>
      <c r="H108" s="400"/>
    </row>
    <row r="109" spans="1:8" ht="18.75" x14ac:dyDescent="0.3">
      <c r="A109" s="398"/>
      <c r="B109" s="142" t="s">
        <v>143</v>
      </c>
      <c r="C109" s="142" t="s">
        <v>131</v>
      </c>
      <c r="D109" s="143">
        <v>2859.4</v>
      </c>
      <c r="E109" s="144">
        <v>44095</v>
      </c>
      <c r="F109" s="145" t="s">
        <v>41</v>
      </c>
      <c r="G109" s="399"/>
      <c r="H109" s="400"/>
    </row>
    <row r="110" spans="1:8" ht="18.75" x14ac:dyDescent="0.3">
      <c r="A110" s="398"/>
      <c r="B110" s="142" t="s">
        <v>143</v>
      </c>
      <c r="C110" s="142" t="s">
        <v>131</v>
      </c>
      <c r="D110" s="143">
        <v>2859.4</v>
      </c>
      <c r="E110" s="144">
        <v>44096</v>
      </c>
      <c r="F110" s="145" t="s">
        <v>41</v>
      </c>
      <c r="G110" s="399"/>
      <c r="H110" s="400"/>
    </row>
    <row r="111" spans="1:8" ht="18.75" x14ac:dyDescent="0.3">
      <c r="A111" s="398"/>
      <c r="B111" s="142" t="s">
        <v>159</v>
      </c>
      <c r="C111" s="142" t="s">
        <v>277</v>
      </c>
      <c r="D111" s="143">
        <v>1065</v>
      </c>
      <c r="E111" s="144">
        <v>44099</v>
      </c>
      <c r="F111" s="145" t="s">
        <v>41</v>
      </c>
      <c r="G111" s="399"/>
      <c r="H111" s="400"/>
    </row>
    <row r="112" spans="1:8" ht="18.75" x14ac:dyDescent="0.3">
      <c r="A112" s="398"/>
      <c r="B112" s="142"/>
      <c r="C112" s="142"/>
      <c r="D112" s="143"/>
      <c r="E112" s="144"/>
      <c r="F112" s="145"/>
      <c r="G112" s="399"/>
      <c r="H112" s="400"/>
    </row>
    <row r="113" spans="1:8" ht="19.5" thickBot="1" x14ac:dyDescent="0.35">
      <c r="A113" s="398"/>
      <c r="B113" s="175"/>
      <c r="C113" s="175"/>
      <c r="D113" s="176"/>
      <c r="E113" s="177"/>
      <c r="F113" s="145"/>
      <c r="G113" s="399"/>
      <c r="H113" s="400"/>
    </row>
    <row r="114" spans="1:8" ht="19.5" thickBot="1" x14ac:dyDescent="0.35">
      <c r="A114" s="178"/>
      <c r="B114" s="151"/>
      <c r="C114" s="151"/>
      <c r="D114" s="179">
        <f>SUM(D102:D113)</f>
        <v>17347.37</v>
      </c>
      <c r="E114" s="158"/>
      <c r="F114" s="151"/>
      <c r="G114" s="180"/>
      <c r="H114" s="181"/>
    </row>
    <row r="115" spans="1:8" ht="18.75" x14ac:dyDescent="0.3">
      <c r="A115" s="178"/>
      <c r="B115" s="151"/>
      <c r="C115" s="151"/>
      <c r="D115" s="157"/>
      <c r="E115" s="158"/>
      <c r="F115" s="151"/>
      <c r="G115" s="180"/>
      <c r="H115" s="181"/>
    </row>
    <row r="116" spans="1:8" ht="18.75" x14ac:dyDescent="0.3">
      <c r="A116" s="401" t="s">
        <v>88</v>
      </c>
      <c r="B116" s="175" t="s">
        <v>279</v>
      </c>
      <c r="C116" s="175" t="s">
        <v>278</v>
      </c>
      <c r="D116" s="176">
        <v>600</v>
      </c>
      <c r="E116" s="182">
        <v>44082</v>
      </c>
      <c r="F116" s="183" t="s">
        <v>41</v>
      </c>
      <c r="G116" s="365">
        <v>1.4999999999999999E-2</v>
      </c>
      <c r="H116" s="368">
        <v>3.1099999999999999E-2</v>
      </c>
    </row>
    <row r="117" spans="1:8" ht="18.75" x14ac:dyDescent="0.3">
      <c r="A117" s="402"/>
      <c r="B117" s="175" t="s">
        <v>65</v>
      </c>
      <c r="C117" s="184" t="s">
        <v>138</v>
      </c>
      <c r="D117" s="185">
        <v>504.89</v>
      </c>
      <c r="E117" s="182">
        <v>44082</v>
      </c>
      <c r="F117" s="183" t="s">
        <v>41</v>
      </c>
      <c r="G117" s="365"/>
      <c r="H117" s="368"/>
    </row>
    <row r="118" spans="1:8" ht="18.75" x14ac:dyDescent="0.3">
      <c r="A118" s="402"/>
      <c r="B118" s="238"/>
      <c r="C118" s="239"/>
      <c r="D118" s="240"/>
      <c r="E118" s="241"/>
      <c r="F118" s="203"/>
      <c r="G118" s="365"/>
      <c r="H118" s="368"/>
    </row>
    <row r="119" spans="1:8" ht="19.5" thickBot="1" x14ac:dyDescent="0.35">
      <c r="A119" s="403"/>
      <c r="B119" s="169"/>
      <c r="C119" s="186"/>
      <c r="D119" s="187"/>
      <c r="E119" s="188"/>
      <c r="F119" s="189"/>
      <c r="G119" s="366"/>
      <c r="H119" s="369"/>
    </row>
    <row r="120" spans="1:8" ht="19.5" thickBot="1" x14ac:dyDescent="0.35">
      <c r="A120" s="178"/>
      <c r="B120" s="151"/>
      <c r="C120" s="151"/>
      <c r="D120" s="173">
        <f>SUM(D116:D119)</f>
        <v>1104.8899999999999</v>
      </c>
      <c r="E120" s="158"/>
      <c r="F120" s="151"/>
      <c r="G120" s="180"/>
      <c r="H120" s="181"/>
    </row>
    <row r="121" spans="1:8" ht="19.5" thickBot="1" x14ac:dyDescent="0.35">
      <c r="A121" s="178"/>
      <c r="B121" s="151"/>
      <c r="C121" s="151"/>
      <c r="D121" s="157"/>
      <c r="E121" s="158"/>
      <c r="F121" s="151"/>
      <c r="G121" s="180"/>
      <c r="H121" s="181"/>
    </row>
    <row r="122" spans="1:8" ht="18.75" x14ac:dyDescent="0.3">
      <c r="A122" s="386" t="s">
        <v>26</v>
      </c>
      <c r="B122" s="159" t="s">
        <v>97</v>
      </c>
      <c r="C122" s="190" t="s">
        <v>130</v>
      </c>
      <c r="D122" s="191">
        <v>2466.88</v>
      </c>
      <c r="E122" s="192">
        <v>44085</v>
      </c>
      <c r="F122" s="162" t="s">
        <v>52</v>
      </c>
      <c r="G122" s="390">
        <f>D126/D164</f>
        <v>7.6504290939069686E-2</v>
      </c>
      <c r="H122" s="394">
        <v>0.1167</v>
      </c>
    </row>
    <row r="123" spans="1:8" ht="18.75" x14ac:dyDescent="0.3">
      <c r="A123" s="388"/>
      <c r="B123" s="193" t="s">
        <v>42</v>
      </c>
      <c r="C123" s="194" t="s">
        <v>144</v>
      </c>
      <c r="D123" s="195">
        <v>14808.43</v>
      </c>
      <c r="E123" s="196">
        <v>44103</v>
      </c>
      <c r="F123" s="197" t="s">
        <v>41</v>
      </c>
      <c r="G123" s="392"/>
      <c r="H123" s="396"/>
    </row>
    <row r="124" spans="1:8" ht="18.75" x14ac:dyDescent="0.3">
      <c r="A124" s="388"/>
      <c r="B124" s="193"/>
      <c r="C124" s="194"/>
      <c r="D124" s="195"/>
      <c r="E124" s="196"/>
      <c r="F124" s="197"/>
      <c r="G124" s="392"/>
      <c r="H124" s="396"/>
    </row>
    <row r="125" spans="1:8" ht="19.5" thickBot="1" x14ac:dyDescent="0.35">
      <c r="A125" s="389"/>
      <c r="B125" s="169"/>
      <c r="C125" s="168"/>
      <c r="D125" s="170"/>
      <c r="E125" s="171"/>
      <c r="F125" s="169"/>
      <c r="G125" s="393"/>
      <c r="H125" s="397"/>
    </row>
    <row r="126" spans="1:8" ht="19.5" thickBot="1" x14ac:dyDescent="0.35">
      <c r="A126" s="178"/>
      <c r="B126" s="198"/>
      <c r="C126" s="198"/>
      <c r="D126" s="173">
        <f>SUM(D122:D125)</f>
        <v>17275.310000000001</v>
      </c>
      <c r="E126" s="199"/>
      <c r="F126" s="198"/>
      <c r="G126" s="180"/>
      <c r="H126" s="181"/>
    </row>
    <row r="127" spans="1:8" ht="18.75" x14ac:dyDescent="0.3">
      <c r="A127" s="178"/>
      <c r="B127" s="198"/>
      <c r="C127" s="198"/>
      <c r="D127" s="200"/>
      <c r="E127" s="199"/>
      <c r="F127" s="198"/>
      <c r="G127" s="180"/>
      <c r="H127" s="181"/>
    </row>
    <row r="128" spans="1:8" ht="18.75" x14ac:dyDescent="0.3">
      <c r="A128" s="178"/>
      <c r="B128" s="198"/>
      <c r="C128" s="198"/>
      <c r="D128" s="200"/>
      <c r="E128" s="199"/>
      <c r="F128" s="198"/>
      <c r="G128" s="180"/>
      <c r="H128" s="181"/>
    </row>
    <row r="129" spans="1:8" ht="18.75" x14ac:dyDescent="0.3">
      <c r="A129" s="385" t="s">
        <v>89</v>
      </c>
      <c r="B129" s="142" t="s">
        <v>53</v>
      </c>
      <c r="C129" s="145" t="s">
        <v>123</v>
      </c>
      <c r="D129" s="143">
        <v>1996.14</v>
      </c>
      <c r="E129" s="177">
        <v>44075</v>
      </c>
      <c r="F129" s="183" t="s">
        <v>41</v>
      </c>
      <c r="G129" s="365">
        <v>6.6699999999999995E-2</v>
      </c>
      <c r="H129" s="368">
        <v>0.1085</v>
      </c>
    </row>
    <row r="130" spans="1:8" ht="18.75" x14ac:dyDescent="0.3">
      <c r="A130" s="385"/>
      <c r="B130" s="142" t="s">
        <v>63</v>
      </c>
      <c r="C130" s="145" t="s">
        <v>94</v>
      </c>
      <c r="D130" s="143">
        <v>129.54</v>
      </c>
      <c r="E130" s="177">
        <v>44082</v>
      </c>
      <c r="F130" s="183" t="s">
        <v>40</v>
      </c>
      <c r="G130" s="365"/>
      <c r="H130" s="368"/>
    </row>
    <row r="131" spans="1:8" ht="18.75" x14ac:dyDescent="0.3">
      <c r="A131" s="385"/>
      <c r="B131" s="142" t="s">
        <v>63</v>
      </c>
      <c r="C131" s="145" t="s">
        <v>121</v>
      </c>
      <c r="D131" s="143">
        <v>332.53</v>
      </c>
      <c r="E131" s="177">
        <v>44082</v>
      </c>
      <c r="F131" s="183" t="s">
        <v>40</v>
      </c>
      <c r="G131" s="365"/>
      <c r="H131" s="368"/>
    </row>
    <row r="132" spans="1:8" ht="18.75" x14ac:dyDescent="0.3">
      <c r="A132" s="385"/>
      <c r="B132" s="142" t="s">
        <v>53</v>
      </c>
      <c r="C132" s="145" t="s">
        <v>123</v>
      </c>
      <c r="D132" s="143">
        <v>1382.83</v>
      </c>
      <c r="E132" s="177">
        <v>44082</v>
      </c>
      <c r="F132" s="183" t="s">
        <v>41</v>
      </c>
      <c r="G132" s="365"/>
      <c r="H132" s="368"/>
    </row>
    <row r="133" spans="1:8" ht="18.75" x14ac:dyDescent="0.3">
      <c r="A133" s="385"/>
      <c r="B133" s="142" t="s">
        <v>83</v>
      </c>
      <c r="C133" s="145" t="s">
        <v>135</v>
      </c>
      <c r="D133" s="143">
        <v>501.83</v>
      </c>
      <c r="E133" s="177">
        <v>44085</v>
      </c>
      <c r="F133" s="183" t="s">
        <v>40</v>
      </c>
      <c r="G133" s="365"/>
      <c r="H133" s="368"/>
    </row>
    <row r="134" spans="1:8" ht="18.75" x14ac:dyDescent="0.3">
      <c r="A134" s="385"/>
      <c r="B134" s="142" t="s">
        <v>83</v>
      </c>
      <c r="C134" s="145" t="s">
        <v>161</v>
      </c>
      <c r="D134" s="143">
        <v>1596.55</v>
      </c>
      <c r="E134" s="177">
        <v>44085</v>
      </c>
      <c r="F134" s="183" t="s">
        <v>40</v>
      </c>
      <c r="G134" s="365"/>
      <c r="H134" s="368"/>
    </row>
    <row r="135" spans="1:8" ht="18.75" x14ac:dyDescent="0.3">
      <c r="A135" s="385"/>
      <c r="B135" s="142" t="s">
        <v>53</v>
      </c>
      <c r="C135" s="145" t="s">
        <v>123</v>
      </c>
      <c r="D135" s="143">
        <v>919.27</v>
      </c>
      <c r="E135" s="177">
        <v>44089</v>
      </c>
      <c r="F135" s="183" t="s">
        <v>41</v>
      </c>
      <c r="G135" s="365"/>
      <c r="H135" s="368"/>
    </row>
    <row r="136" spans="1:8" ht="18.75" x14ac:dyDescent="0.3">
      <c r="A136" s="385"/>
      <c r="B136" s="167" t="s">
        <v>84</v>
      </c>
      <c r="C136" s="167" t="s">
        <v>280</v>
      </c>
      <c r="D136" s="201">
        <v>2954.58</v>
      </c>
      <c r="E136" s="202">
        <v>44091</v>
      </c>
      <c r="F136" s="203" t="s">
        <v>40</v>
      </c>
      <c r="G136" s="365"/>
      <c r="H136" s="368"/>
    </row>
    <row r="137" spans="1:8" ht="18.75" x14ac:dyDescent="0.3">
      <c r="A137" s="385"/>
      <c r="B137" s="167" t="s">
        <v>84</v>
      </c>
      <c r="C137" s="167" t="s">
        <v>281</v>
      </c>
      <c r="D137" s="201">
        <v>837.54</v>
      </c>
      <c r="E137" s="202">
        <v>44091</v>
      </c>
      <c r="F137" s="203" t="s">
        <v>40</v>
      </c>
      <c r="G137" s="365"/>
      <c r="H137" s="368"/>
    </row>
    <row r="138" spans="1:8" ht="18.75" x14ac:dyDescent="0.3">
      <c r="A138" s="385"/>
      <c r="B138" s="167" t="s">
        <v>53</v>
      </c>
      <c r="C138" s="167" t="s">
        <v>123</v>
      </c>
      <c r="D138" s="201">
        <v>1539.97</v>
      </c>
      <c r="E138" s="202">
        <v>44096</v>
      </c>
      <c r="F138" s="203" t="s">
        <v>41</v>
      </c>
      <c r="G138" s="365"/>
      <c r="H138" s="368"/>
    </row>
    <row r="139" spans="1:8" ht="18.75" x14ac:dyDescent="0.3">
      <c r="A139" s="385"/>
      <c r="B139" s="167" t="s">
        <v>53</v>
      </c>
      <c r="C139" s="167" t="s">
        <v>123</v>
      </c>
      <c r="D139" s="201">
        <v>1673.54</v>
      </c>
      <c r="E139" s="202">
        <v>44103</v>
      </c>
      <c r="F139" s="203" t="s">
        <v>41</v>
      </c>
      <c r="G139" s="365"/>
      <c r="H139" s="368"/>
    </row>
    <row r="140" spans="1:8" ht="18.75" x14ac:dyDescent="0.3">
      <c r="A140" s="385"/>
      <c r="B140" s="167"/>
      <c r="C140" s="167"/>
      <c r="D140" s="201"/>
      <c r="E140" s="202"/>
      <c r="F140" s="203"/>
      <c r="G140" s="365"/>
      <c r="H140" s="368"/>
    </row>
    <row r="141" spans="1:8" ht="18.75" x14ac:dyDescent="0.3">
      <c r="A141" s="385"/>
      <c r="B141" s="167"/>
      <c r="C141" s="167"/>
      <c r="D141" s="201"/>
      <c r="E141" s="202"/>
      <c r="F141" s="203"/>
      <c r="G141" s="365"/>
      <c r="H141" s="368"/>
    </row>
    <row r="142" spans="1:8" ht="19.5" thickBot="1" x14ac:dyDescent="0.35">
      <c r="A142" s="383"/>
      <c r="B142" s="168"/>
      <c r="C142" s="169"/>
      <c r="D142" s="170"/>
      <c r="E142" s="171"/>
      <c r="F142" s="204"/>
      <c r="G142" s="366"/>
      <c r="H142" s="369"/>
    </row>
    <row r="143" spans="1:8" ht="19.5" thickBot="1" x14ac:dyDescent="0.35">
      <c r="A143" s="381"/>
      <c r="B143" s="382"/>
      <c r="C143" s="151"/>
      <c r="D143" s="205">
        <f>SUM(D129:D142)</f>
        <v>13864.32</v>
      </c>
      <c r="E143" s="158"/>
      <c r="F143" s="151"/>
      <c r="G143" s="180"/>
      <c r="H143" s="181"/>
    </row>
    <row r="144" spans="1:8" ht="19.5" thickBot="1" x14ac:dyDescent="0.35">
      <c r="A144" s="383"/>
      <c r="B144" s="384"/>
      <c r="C144" s="151"/>
      <c r="D144" s="157"/>
      <c r="E144" s="158"/>
      <c r="F144" s="151"/>
      <c r="G144" s="180"/>
      <c r="H144" s="181"/>
    </row>
    <row r="145" spans="1:8" ht="18.75" x14ac:dyDescent="0.3">
      <c r="A145" s="385" t="s">
        <v>90</v>
      </c>
      <c r="B145" s="206" t="s">
        <v>61</v>
      </c>
      <c r="C145" s="207" t="s">
        <v>99</v>
      </c>
      <c r="D145" s="208">
        <v>10.45</v>
      </c>
      <c r="E145" s="209">
        <v>44082</v>
      </c>
      <c r="F145" s="210" t="s">
        <v>43</v>
      </c>
      <c r="G145" s="365">
        <v>6.9999999999999999E-4</v>
      </c>
      <c r="H145" s="368">
        <v>6.9999999999999999E-4</v>
      </c>
    </row>
    <row r="146" spans="1:8" ht="18.75" x14ac:dyDescent="0.3">
      <c r="A146" s="385"/>
      <c r="B146" s="206" t="s">
        <v>61</v>
      </c>
      <c r="C146" s="211" t="s">
        <v>102</v>
      </c>
      <c r="D146" s="212">
        <v>84</v>
      </c>
      <c r="E146" s="213">
        <v>44095</v>
      </c>
      <c r="F146" s="214" t="s">
        <v>43</v>
      </c>
      <c r="G146" s="365"/>
      <c r="H146" s="368"/>
    </row>
    <row r="147" spans="1:8" ht="18.75" x14ac:dyDescent="0.3">
      <c r="A147" s="385"/>
      <c r="B147" s="206" t="s">
        <v>61</v>
      </c>
      <c r="C147" s="211" t="s">
        <v>132</v>
      </c>
      <c r="D147" s="212">
        <v>6.5</v>
      </c>
      <c r="E147" s="213"/>
      <c r="F147" s="214" t="s">
        <v>43</v>
      </c>
      <c r="G147" s="365"/>
      <c r="H147" s="368"/>
    </row>
    <row r="148" spans="1:8" ht="18.75" x14ac:dyDescent="0.3">
      <c r="A148" s="385"/>
      <c r="B148" s="242"/>
      <c r="C148" s="243"/>
      <c r="D148" s="244"/>
      <c r="E148" s="245"/>
      <c r="F148" s="246"/>
      <c r="G148" s="365"/>
      <c r="H148" s="368"/>
    </row>
    <row r="149" spans="1:8" ht="19.5" thickBot="1" x14ac:dyDescent="0.35">
      <c r="A149" s="178"/>
      <c r="B149" s="151"/>
      <c r="C149" s="151"/>
      <c r="D149" s="215">
        <f>SUM(D145:D147)</f>
        <v>100.95</v>
      </c>
      <c r="E149" s="158"/>
      <c r="F149" s="151"/>
      <c r="G149" s="180"/>
      <c r="H149" s="181"/>
    </row>
    <row r="150" spans="1:8" ht="19.5" thickBot="1" x14ac:dyDescent="0.35">
      <c r="A150" s="178"/>
      <c r="B150" s="151"/>
      <c r="C150" s="151"/>
      <c r="D150" s="157"/>
      <c r="E150" s="158"/>
      <c r="F150" s="151"/>
      <c r="G150" s="180"/>
      <c r="H150" s="181"/>
    </row>
    <row r="151" spans="1:8" ht="18.75" x14ac:dyDescent="0.3">
      <c r="A151" s="386" t="s">
        <v>27</v>
      </c>
      <c r="B151" s="159" t="s">
        <v>162</v>
      </c>
      <c r="C151" s="159" t="s">
        <v>283</v>
      </c>
      <c r="D151" s="160">
        <v>596.79999999999995</v>
      </c>
      <c r="E151" s="161">
        <v>44082</v>
      </c>
      <c r="F151" s="162" t="s">
        <v>41</v>
      </c>
      <c r="G151" s="390">
        <f>D156/D164</f>
        <v>3.0177666568441799E-2</v>
      </c>
      <c r="H151" s="394">
        <v>9.7999999999999997E-3</v>
      </c>
    </row>
    <row r="152" spans="1:8" ht="18.75" x14ac:dyDescent="0.3">
      <c r="A152" s="387"/>
      <c r="B152" s="216" t="s">
        <v>116</v>
      </c>
      <c r="C152" s="216" t="s">
        <v>117</v>
      </c>
      <c r="D152" s="217">
        <v>222.57</v>
      </c>
      <c r="E152" s="218">
        <v>44082</v>
      </c>
      <c r="F152" s="219" t="s">
        <v>41</v>
      </c>
      <c r="G152" s="391"/>
      <c r="H152" s="395"/>
    </row>
    <row r="153" spans="1:8" ht="18.75" x14ac:dyDescent="0.3">
      <c r="A153" s="387"/>
      <c r="B153" s="216" t="s">
        <v>282</v>
      </c>
      <c r="C153" s="216" t="s">
        <v>251</v>
      </c>
      <c r="D153" s="217">
        <v>520</v>
      </c>
      <c r="E153" s="218">
        <v>44099</v>
      </c>
      <c r="F153" s="219" t="s">
        <v>41</v>
      </c>
      <c r="G153" s="391"/>
      <c r="H153" s="395"/>
    </row>
    <row r="154" spans="1:8" ht="18.75" x14ac:dyDescent="0.3">
      <c r="A154" s="388"/>
      <c r="B154" s="147" t="s">
        <v>163</v>
      </c>
      <c r="C154" s="167" t="s">
        <v>151</v>
      </c>
      <c r="D154" s="220">
        <v>5475</v>
      </c>
      <c r="E154" s="221">
        <v>44102</v>
      </c>
      <c r="F154" s="222" t="s">
        <v>41</v>
      </c>
      <c r="G154" s="392"/>
      <c r="H154" s="396"/>
    </row>
    <row r="155" spans="1:8" ht="19.5" thickBot="1" x14ac:dyDescent="0.35">
      <c r="A155" s="389"/>
      <c r="B155" s="223"/>
      <c r="C155" s="169"/>
      <c r="D155" s="170"/>
      <c r="E155" s="171"/>
      <c r="F155" s="169"/>
      <c r="G155" s="393"/>
      <c r="H155" s="397"/>
    </row>
    <row r="156" spans="1:8" ht="19.5" thickBot="1" x14ac:dyDescent="0.35">
      <c r="A156" s="178"/>
      <c r="B156" s="151"/>
      <c r="C156" s="151"/>
      <c r="D156" s="173">
        <f>SUM(D151:D155)</f>
        <v>6814.37</v>
      </c>
      <c r="E156" s="158"/>
      <c r="F156" s="224"/>
      <c r="G156" s="225"/>
      <c r="H156" s="226"/>
    </row>
    <row r="157" spans="1:8" ht="18.75" x14ac:dyDescent="0.3">
      <c r="A157" s="178"/>
      <c r="B157" s="151"/>
      <c r="C157" s="151"/>
      <c r="D157" s="157"/>
      <c r="E157" s="158"/>
      <c r="F157" s="224"/>
      <c r="G157" s="225"/>
      <c r="H157" s="226"/>
    </row>
    <row r="158" spans="1:8" ht="21" x14ac:dyDescent="0.35">
      <c r="A158" s="362" t="s">
        <v>67</v>
      </c>
      <c r="B158" s="253"/>
      <c r="C158" s="253"/>
      <c r="D158" s="254"/>
      <c r="E158" s="255"/>
      <c r="F158" s="256"/>
      <c r="G158" s="365">
        <v>0</v>
      </c>
      <c r="H158" s="367">
        <v>2.9600000000000001E-2</v>
      </c>
    </row>
    <row r="159" spans="1:8" ht="21" x14ac:dyDescent="0.35">
      <c r="A159" s="362"/>
      <c r="B159" s="257"/>
      <c r="C159" s="257"/>
      <c r="D159" s="258"/>
      <c r="E159" s="255"/>
      <c r="F159" s="256"/>
      <c r="G159" s="365"/>
      <c r="H159" s="367"/>
    </row>
    <row r="160" spans="1:8" ht="21" x14ac:dyDescent="0.35">
      <c r="A160" s="363"/>
      <c r="B160" s="257"/>
      <c r="C160" s="257"/>
      <c r="D160" s="258"/>
      <c r="E160" s="255"/>
      <c r="F160" s="256"/>
      <c r="G160" s="365"/>
      <c r="H160" s="368"/>
    </row>
    <row r="161" spans="1:8" ht="21.75" thickBot="1" x14ac:dyDescent="0.4">
      <c r="A161" s="364"/>
      <c r="B161" s="259"/>
      <c r="C161" s="260"/>
      <c r="D161" s="261"/>
      <c r="E161" s="262"/>
      <c r="F161" s="263"/>
      <c r="G161" s="366"/>
      <c r="H161" s="369"/>
    </row>
    <row r="162" spans="1:8" ht="21.75" thickBot="1" x14ac:dyDescent="0.4">
      <c r="A162" s="264"/>
      <c r="B162" s="265"/>
      <c r="C162" s="265"/>
      <c r="D162" s="266">
        <f>SUM(D158:D161)</f>
        <v>0</v>
      </c>
      <c r="E162" s="267"/>
      <c r="F162" s="265"/>
      <c r="G162" s="227"/>
      <c r="H162" s="228"/>
    </row>
    <row r="163" spans="1:8" ht="19.5" thickBot="1" x14ac:dyDescent="0.35">
      <c r="A163" s="151"/>
      <c r="B163" s="151"/>
      <c r="C163" s="151"/>
      <c r="D163" s="229"/>
      <c r="E163" s="230"/>
      <c r="F163" s="151"/>
      <c r="G163" s="154"/>
      <c r="H163" s="155"/>
    </row>
    <row r="164" spans="1:8" ht="21.75" thickBot="1" x14ac:dyDescent="0.4">
      <c r="A164" s="248" t="s">
        <v>30</v>
      </c>
      <c r="B164" s="249"/>
      <c r="C164" s="249"/>
      <c r="D164" s="250">
        <f>D162+D156+D149+D143+D126+D120+D114+D99+D54</f>
        <v>225808.37999999995</v>
      </c>
      <c r="E164" s="251"/>
      <c r="F164" s="252"/>
      <c r="G164" s="231"/>
      <c r="H164" s="232"/>
    </row>
    <row r="165" spans="1:8" ht="18.75" x14ac:dyDescent="0.3">
      <c r="A165" s="111"/>
      <c r="B165" s="111"/>
      <c r="C165" s="111"/>
      <c r="D165" s="233"/>
      <c r="E165" s="234"/>
      <c r="F165" s="111"/>
      <c r="G165" s="235"/>
      <c r="H165" s="236"/>
    </row>
    <row r="166" spans="1:8" ht="18.75" x14ac:dyDescent="0.3">
      <c r="A166" s="111"/>
      <c r="B166" s="111"/>
      <c r="C166" s="111"/>
      <c r="D166" s="233"/>
      <c r="E166" s="234"/>
      <c r="F166" s="111"/>
      <c r="G166" s="235"/>
      <c r="H166" s="236"/>
    </row>
    <row r="167" spans="1:8" ht="18.75" x14ac:dyDescent="0.3">
      <c r="A167" s="111"/>
      <c r="B167" s="111"/>
      <c r="C167" s="111"/>
      <c r="D167" s="233"/>
      <c r="E167" s="234"/>
      <c r="F167" s="111"/>
      <c r="G167" s="235"/>
      <c r="H167" s="236"/>
    </row>
    <row r="168" spans="1:8" ht="18.75" x14ac:dyDescent="0.3">
      <c r="A168" s="111"/>
      <c r="B168" s="111"/>
      <c r="C168" s="111"/>
      <c r="D168" s="233"/>
      <c r="E168" s="234"/>
      <c r="F168" s="111"/>
      <c r="G168" s="235"/>
      <c r="H168" s="236"/>
    </row>
    <row r="169" spans="1:8" ht="18.75" x14ac:dyDescent="0.3">
      <c r="A169" s="111"/>
      <c r="B169" s="111"/>
      <c r="C169" s="111"/>
      <c r="D169" s="233"/>
      <c r="E169" s="234"/>
      <c r="F169" s="111"/>
      <c r="G169" s="235"/>
      <c r="H169" s="236"/>
    </row>
    <row r="170" spans="1:8" ht="18.75" x14ac:dyDescent="0.3">
      <c r="A170" s="111"/>
      <c r="B170" s="111"/>
      <c r="C170" s="111"/>
      <c r="D170" s="233"/>
      <c r="E170" s="234"/>
      <c r="F170" s="111"/>
      <c r="G170" s="235"/>
      <c r="H170" s="236"/>
    </row>
    <row r="171" spans="1:8" ht="18.75" x14ac:dyDescent="0.3">
      <c r="A171" s="111"/>
      <c r="B171" s="111"/>
      <c r="C171" s="111"/>
      <c r="D171" s="233"/>
      <c r="E171" s="234"/>
      <c r="F171" s="111"/>
      <c r="G171" s="235"/>
      <c r="H171" s="236"/>
    </row>
    <row r="172" spans="1:8" ht="18.75" x14ac:dyDescent="0.3">
      <c r="A172" s="111"/>
      <c r="B172" s="111"/>
      <c r="C172" s="111"/>
      <c r="D172" s="233"/>
      <c r="E172" s="234"/>
      <c r="F172" s="111"/>
      <c r="G172" s="235"/>
      <c r="H172" s="236"/>
    </row>
    <row r="173" spans="1:8" ht="18.75" x14ac:dyDescent="0.3">
      <c r="A173" s="111"/>
      <c r="B173" s="111"/>
      <c r="C173" s="111"/>
      <c r="D173" s="233"/>
      <c r="E173" s="234"/>
      <c r="F173" s="111"/>
      <c r="G173" s="235"/>
      <c r="H173" s="236"/>
    </row>
    <row r="174" spans="1:8" ht="21" x14ac:dyDescent="0.35">
      <c r="A174" s="111"/>
      <c r="B174" s="111"/>
      <c r="C174" s="115"/>
      <c r="D174" s="233"/>
      <c r="E174" s="234"/>
      <c r="F174" s="111"/>
      <c r="G174" s="235"/>
      <c r="H174" s="236"/>
    </row>
    <row r="175" spans="1:8" ht="21" x14ac:dyDescent="0.35">
      <c r="A175" s="111"/>
      <c r="B175" s="111"/>
      <c r="C175" s="116" t="s">
        <v>294</v>
      </c>
      <c r="D175" s="247"/>
      <c r="E175" s="234"/>
      <c r="F175" s="111"/>
      <c r="G175" s="235"/>
      <c r="H175" s="236"/>
    </row>
    <row r="176" spans="1:8" ht="21" x14ac:dyDescent="0.35">
      <c r="A176" s="111"/>
      <c r="B176" s="111"/>
      <c r="C176" s="115" t="s">
        <v>14</v>
      </c>
      <c r="D176" s="233"/>
      <c r="E176" s="234"/>
      <c r="F176" s="111"/>
      <c r="G176" s="235"/>
      <c r="H176" s="236"/>
    </row>
    <row r="177" spans="3:3" ht="21" x14ac:dyDescent="0.35">
      <c r="C177" s="115"/>
    </row>
  </sheetData>
  <mergeCells count="39">
    <mergeCell ref="A15:H15"/>
    <mergeCell ref="A16:A17"/>
    <mergeCell ref="B16:B17"/>
    <mergeCell ref="C16:C17"/>
    <mergeCell ref="D16:D17"/>
    <mergeCell ref="E16:E17"/>
    <mergeCell ref="F16:F17"/>
    <mergeCell ref="G16:G17"/>
    <mergeCell ref="H16:H17"/>
    <mergeCell ref="A18:A53"/>
    <mergeCell ref="G18:G53"/>
    <mergeCell ref="H18:H53"/>
    <mergeCell ref="A56:A98"/>
    <mergeCell ref="G56:G98"/>
    <mergeCell ref="H56:H98"/>
    <mergeCell ref="G129:G142"/>
    <mergeCell ref="H129:H142"/>
    <mergeCell ref="A102:A113"/>
    <mergeCell ref="G102:G113"/>
    <mergeCell ref="H102:H113"/>
    <mergeCell ref="A116:A119"/>
    <mergeCell ref="G116:G119"/>
    <mergeCell ref="H116:H119"/>
    <mergeCell ref="A158:A161"/>
    <mergeCell ref="G158:G161"/>
    <mergeCell ref="H158:H161"/>
    <mergeCell ref="A1:H5"/>
    <mergeCell ref="A6:H7"/>
    <mergeCell ref="A143:B144"/>
    <mergeCell ref="A145:A148"/>
    <mergeCell ref="G145:G148"/>
    <mergeCell ref="H145:H148"/>
    <mergeCell ref="A151:A155"/>
    <mergeCell ref="G151:G155"/>
    <mergeCell ref="H151:H155"/>
    <mergeCell ref="A122:A125"/>
    <mergeCell ref="G122:G125"/>
    <mergeCell ref="H122:H125"/>
    <mergeCell ref="A129:A142"/>
  </mergeCells>
  <pageMargins left="0.511811024" right="0.511811024" top="0.78740157499999996" bottom="0.78740157499999996" header="0.31496062000000002" footer="0.31496062000000002"/>
  <pageSetup paperSize="9" scale="51" fitToHeight="0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OSC </vt:lpstr>
      <vt:lpstr>Caixa diário</vt:lpstr>
      <vt:lpstr>Grupo Despesas</vt:lpstr>
      <vt:lpstr>'OSC '!__xlnm__FilterDatabase</vt:lpstr>
      <vt:lpstr>'OSC '!__xlnm__FilterDatabase_0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THEMIS ALVARES FRANCO KLEIBER</dc:creator>
  <cp:lastModifiedBy>user</cp:lastModifiedBy>
  <cp:revision>169</cp:revision>
  <cp:lastPrinted>2021-03-02T15:39:59Z</cp:lastPrinted>
  <dcterms:created xsi:type="dcterms:W3CDTF">2014-10-01T16:57:45Z</dcterms:created>
  <dcterms:modified xsi:type="dcterms:W3CDTF">2021-05-25T14:40:09Z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