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'!$C$28:$H$148</definedName>
    <definedName name="__xlnm__FilterDatabase_0" localSheetId="0">'OSC '!$C$28:$H$148</definedName>
  </definedNames>
  <calcPr calcId="162913"/>
</workbook>
</file>

<file path=xl/calcChain.xml><?xml version="1.0" encoding="utf-8"?>
<calcChain xmlns="http://schemas.openxmlformats.org/spreadsheetml/2006/main">
  <c r="D154" i="4" l="1"/>
  <c r="D57" i="4" l="1"/>
  <c r="K183" i="8" l="1"/>
  <c r="K171" i="8"/>
  <c r="J165" i="8"/>
  <c r="K160" i="8"/>
  <c r="K146" i="8"/>
  <c r="K141" i="8"/>
  <c r="K125" i="8"/>
  <c r="K165" i="8" s="1"/>
  <c r="J118" i="8"/>
  <c r="K107" i="8"/>
  <c r="K98" i="8"/>
  <c r="K91" i="8"/>
  <c r="K118" i="8" s="1"/>
  <c r="J82" i="8"/>
  <c r="K81" i="8"/>
  <c r="K76" i="8"/>
  <c r="K67" i="8"/>
  <c r="K50" i="8"/>
  <c r="K44" i="8"/>
  <c r="K82" i="8" s="1"/>
  <c r="J35" i="8"/>
  <c r="K34" i="8"/>
  <c r="K29" i="8"/>
  <c r="K23" i="8"/>
  <c r="K35" i="8" s="1"/>
  <c r="K18" i="8"/>
  <c r="N12" i="8"/>
  <c r="O9" i="8"/>
  <c r="N7" i="8"/>
  <c r="E148" i="1" l="1"/>
  <c r="D101" i="4" l="1"/>
  <c r="D125" i="4" l="1"/>
  <c r="D141" i="4" l="1"/>
  <c r="H24" i="1" l="1"/>
  <c r="D120" i="4" l="1"/>
  <c r="D167" i="4" l="1"/>
  <c r="D161" i="4"/>
  <c r="D114" i="4"/>
  <c r="D169" i="4" l="1"/>
  <c r="G156" i="4" s="1"/>
  <c r="G122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<sst xmlns="http://schemas.openxmlformats.org/spreadsheetml/2006/main" count="1171" uniqueCount="314">
  <si>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</si>
  <si>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</si>
  <si>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</si>
  <si>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</si>
  <si>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</si>
  <si>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</si>
  <si>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</si>
  <si>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</si>
  <si>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</si>
  <si>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</si>
  <si>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</si>
  <si>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</si>
  <si>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</si>
  <si>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</si>
  <si>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</si>
  <si>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</si>
  <si>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</si>
  <si>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</si>
  <si>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</si>
  <si>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</si>
  <si>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</si>
  <si>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</si>
  <si>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</si>
  <si>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</si>
  <si>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</si>
  <si>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</si>
  <si>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</si>
  <si>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</si>
  <si>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</si>
  <si>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</si>
  <si>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</si>
  <si>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</si>
  <si>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</si>
  <si>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</si>
  <si>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</si>
  <si>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</si>
  <si>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</si>
  <si>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</si>
  <si>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</si>
  <si>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</si>
  <si>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</si>
  <si>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</si>
  <si>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Débito</t>
  </si>
  <si>
    <t>Hortifruti</t>
  </si>
  <si>
    <t>Transferência</t>
  </si>
  <si>
    <t>Ederson Santos</t>
  </si>
  <si>
    <t>Graciete Etile</t>
  </si>
  <si>
    <t>Heitor Santos</t>
  </si>
  <si>
    <t>Suellen Helena</t>
  </si>
  <si>
    <t>Jozeli Vieira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</si>
  <si>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</si>
  <si>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</si>
  <si>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</si>
  <si>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</si>
  <si>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</si>
  <si>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</si>
  <si>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</si>
  <si>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 xml:space="preserve">Tarifa </t>
  </si>
  <si>
    <t>transferência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</si>
  <si>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</si>
  <si>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</si>
  <si>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</si>
  <si>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</si>
  <si>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</si>
  <si>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</si>
  <si>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</si>
  <si>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</si>
  <si>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</si>
  <si>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</si>
  <si>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</si>
  <si>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</si>
  <si>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</si>
  <si>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</si>
  <si>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</si>
  <si>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</si>
  <si>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</si>
  <si>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</si>
  <si>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</si>
  <si>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 xml:space="preserve">Enel </t>
  </si>
  <si>
    <t>Sabesp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</si>
  <si>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</si>
  <si>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</si>
  <si>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</si>
  <si>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</si>
  <si>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</si>
  <si>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</si>
  <si>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HD Sistemas de limpeza descartáveis</t>
  </si>
  <si>
    <t>Luciana M Almeida</t>
  </si>
  <si>
    <t>GPS</t>
  </si>
  <si>
    <t>Telefone,internet escritório restaurante</t>
  </si>
  <si>
    <t>Lenildo Estevão Cavalcanti</t>
  </si>
  <si>
    <t>Diogo Araujo</t>
  </si>
  <si>
    <t>Imposto</t>
  </si>
  <si>
    <t>FGTS</t>
  </si>
  <si>
    <t>DOC/TED</t>
  </si>
  <si>
    <t>Liliane de Melo</t>
  </si>
  <si>
    <t>Analia Souza Cruz</t>
  </si>
  <si>
    <t>Tarifa pacote de serviços</t>
  </si>
  <si>
    <t>Camila Elisabete Nascimento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</si>
  <si>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</si>
  <si>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</si>
  <si>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</si>
  <si>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</si>
  <si>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</si>
  <si>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</si>
  <si>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</si>
  <si>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Rima Mercantil</t>
  </si>
  <si>
    <t>File de frango</t>
  </si>
  <si>
    <t>Best Alimentos Eireli</t>
  </si>
  <si>
    <t>Pernil suino</t>
  </si>
  <si>
    <t>Verisure Brasil</t>
  </si>
  <si>
    <t>Monitoramento de alarmes</t>
  </si>
  <si>
    <t>Camila E Nascimento</t>
  </si>
  <si>
    <t>Lenildo Estevão Calvalcante</t>
  </si>
  <si>
    <t>Lea Alves Maria Leme</t>
  </si>
  <si>
    <t>Telefone, internet restaurante</t>
  </si>
  <si>
    <t>Rescisão contratual</t>
  </si>
  <si>
    <t>Fornecimento de gás</t>
  </si>
  <si>
    <t>Renata Pereira</t>
  </si>
  <si>
    <t xml:space="preserve">Café </t>
  </si>
  <si>
    <t xml:space="preserve"> QRcode</t>
  </si>
  <si>
    <t>QRcode</t>
  </si>
  <si>
    <t>Data débito</t>
  </si>
  <si>
    <t>PIS</t>
  </si>
  <si>
    <t xml:space="preserve">DARF Aluguel </t>
  </si>
  <si>
    <t>Marmitex isopor</t>
  </si>
  <si>
    <t>Tarifa MSG</t>
  </si>
  <si>
    <t>Energia elétrica - escritório restaurante</t>
  </si>
  <si>
    <t>Calvo Coml e Exp Ltda</t>
  </si>
  <si>
    <t>Vale transporte</t>
  </si>
  <si>
    <t>Saúde ocupacional</t>
  </si>
  <si>
    <t>Baron Alimentare Ltda - ME</t>
  </si>
  <si>
    <t>Emporio Mega 100 Com. De alimentos</t>
  </si>
  <si>
    <t>CDI Barra Produtos Imp. E Exp. Ltda</t>
  </si>
  <si>
    <t>Nº documento</t>
  </si>
  <si>
    <t>Michele Cavalcante</t>
  </si>
  <si>
    <t>Luiz Carlos</t>
  </si>
  <si>
    <t>Elisabeth Fernandes</t>
  </si>
  <si>
    <t>Etiquetas</t>
  </si>
  <si>
    <t>Daiane Oliveira Silva</t>
  </si>
  <si>
    <t>Contribuição assistencial</t>
  </si>
  <si>
    <t>Ana Cristina A. Araujo</t>
  </si>
  <si>
    <t>Nova Saboreal Doces Ltda -ME</t>
  </si>
  <si>
    <t>Aliança Com. Bob. Fit. Ee Fit e Et Ltda</t>
  </si>
  <si>
    <t>Energia elétrica -  restaurante</t>
  </si>
  <si>
    <t>Goiania Plast Ind. Com. De Móveis</t>
  </si>
  <si>
    <t>QR Code</t>
  </si>
  <si>
    <t>Valor depositar</t>
  </si>
  <si>
    <t>Luan M Romeiro</t>
  </si>
  <si>
    <t>Lucas Silva</t>
  </si>
  <si>
    <t>Óleo de soja</t>
  </si>
  <si>
    <t>Doces</t>
  </si>
  <si>
    <t>Tarifa bancária</t>
  </si>
  <si>
    <t>Feijão</t>
  </si>
  <si>
    <t>Diafragma</t>
  </si>
  <si>
    <t>Arroz</t>
  </si>
  <si>
    <t>Cesta básica</t>
  </si>
  <si>
    <t>IR Salários</t>
  </si>
  <si>
    <t>Pis</t>
  </si>
  <si>
    <t>Salário/rateio</t>
  </si>
  <si>
    <t>Férias</t>
  </si>
  <si>
    <t>Nova Clara</t>
  </si>
  <si>
    <t>Pantera Alimentos</t>
  </si>
  <si>
    <t>Copolffod Com. Prod. Alimentícios</t>
  </si>
  <si>
    <t>Diafragma, file de frango</t>
  </si>
  <si>
    <t>Rateio contabilidade</t>
  </si>
  <si>
    <t>S.M. Serretielo</t>
  </si>
  <si>
    <t>mês: Outubro/2020</t>
  </si>
  <si>
    <t>000.000.705</t>
  </si>
  <si>
    <t>000.000.052</t>
  </si>
  <si>
    <t>O.S.A Comércio Embalagens Descartáveis Ltda</t>
  </si>
  <si>
    <t>Jozeli Vieira de Azevedo</t>
  </si>
  <si>
    <t>Baron Alimentare Ltda -ME</t>
  </si>
  <si>
    <t>Figado bovino, pernil suino</t>
  </si>
  <si>
    <t>Bacon em tiras, linguiça calabresa</t>
  </si>
  <si>
    <t>Coxa com sobrecoxa, lombinho</t>
  </si>
  <si>
    <t>001561280/092020</t>
  </si>
  <si>
    <t>Claro</t>
  </si>
  <si>
    <t>11404141388-0</t>
  </si>
  <si>
    <t>Vivo</t>
  </si>
  <si>
    <t>Tefefone e internet escritório restaurante</t>
  </si>
  <si>
    <t>Dayana Ramos</t>
  </si>
  <si>
    <t>Contrato Rescisório</t>
  </si>
  <si>
    <t>Pensão alimentícia - Ederson Santos (rescisão)</t>
  </si>
  <si>
    <t>Pensão alimentícia - Ederson Santos (pagº mensal)</t>
  </si>
  <si>
    <t>Despesas administrativas</t>
  </si>
  <si>
    <t>Rateio entre os projetos</t>
  </si>
  <si>
    <t>Encargos rescisórios</t>
  </si>
  <si>
    <t>CIA Ultragaz S/A</t>
  </si>
  <si>
    <t>Empório Mega 100 Com. De Alimentos S.A.</t>
  </si>
  <si>
    <t>Alho dente, mandioca</t>
  </si>
  <si>
    <t>1139877743-0</t>
  </si>
  <si>
    <t>Tefefone e internet - restaurante</t>
  </si>
  <si>
    <t>Nova Clara Paes e Doces Ltda</t>
  </si>
  <si>
    <t>Pão frances</t>
  </si>
  <si>
    <t xml:space="preserve">Diafragma </t>
  </si>
  <si>
    <t>Best alimentos - Eireli</t>
  </si>
  <si>
    <t>Linguiça de carne</t>
  </si>
  <si>
    <t>000.000.706</t>
  </si>
  <si>
    <t>Elizabeth Fernandes</t>
  </si>
  <si>
    <t>CIA Filtros Tratamento de água</t>
  </si>
  <si>
    <t>Limpeza filtro</t>
  </si>
  <si>
    <t>Alhodente, farinha de milho,ketchup, macarrão</t>
  </si>
  <si>
    <t>Pantera Alimentos Ltda</t>
  </si>
  <si>
    <t>Moela, file de frango</t>
  </si>
  <si>
    <t>Diafragma, pernil suino</t>
  </si>
  <si>
    <t>Diafragma, carne moida</t>
  </si>
  <si>
    <t>File de frango, lombinho</t>
  </si>
  <si>
    <t>Ana Cristina Amorim Araujo</t>
  </si>
  <si>
    <t>Rateio entre os projetos/administrativo</t>
  </si>
  <si>
    <t>Renata Pereira de Cruz</t>
  </si>
  <si>
    <t>OSA Comércio Embalagens e Descartáveis</t>
  </si>
  <si>
    <t>Enel</t>
  </si>
  <si>
    <t>Energia elétrica- escritório restaurante</t>
  </si>
  <si>
    <t>Energia elétrica - restaurante</t>
  </si>
  <si>
    <t>Frios e requeilão</t>
  </si>
  <si>
    <t>Nova Saboreal Doces Ltda-ME</t>
  </si>
  <si>
    <t>Aliança Com. Bob Fit e Et LTDA EPP</t>
  </si>
  <si>
    <t>1ª Parcela Etiquetas</t>
  </si>
  <si>
    <t>2ª Parcela Etiquetas</t>
  </si>
  <si>
    <t>Comércio de Carnes Mikail Ltda</t>
  </si>
  <si>
    <t>Carne moida, lombinho</t>
  </si>
  <si>
    <t>Tarifa transferência de recurso</t>
  </si>
  <si>
    <t>Darf</t>
  </si>
  <si>
    <t>Imposto aluguel</t>
  </si>
  <si>
    <t>Figado bovino, acem</t>
  </si>
  <si>
    <t>Peito bovino</t>
  </si>
  <si>
    <t>Linguiça calabresa, acem</t>
  </si>
  <si>
    <t>Acqua Coleta de Resíduos Ambiental</t>
  </si>
  <si>
    <t>Coleta de resíduos</t>
  </si>
  <si>
    <t>HD Sistemas de limpeza e Descartáveis</t>
  </si>
  <si>
    <t>Descartáveis, produtos de limpeza,Bobina</t>
  </si>
  <si>
    <t>Spetus Grill Ind. E Com Carnes Ltda</t>
  </si>
  <si>
    <t>Linguiça carne</t>
  </si>
  <si>
    <t>CDI Barra Produtos</t>
  </si>
  <si>
    <t>Brasilia Alimentos Ltda</t>
  </si>
  <si>
    <t>1ª Parcela - Arroz</t>
  </si>
  <si>
    <t>Guia de recolhimento rescisório</t>
  </si>
  <si>
    <t>FGTS rescisório</t>
  </si>
  <si>
    <t>Fornecimento de água - escritório restaurante</t>
  </si>
  <si>
    <t>Fornecimento de água - restaurante</t>
  </si>
  <si>
    <t>Pernil suino, file de frango</t>
  </si>
  <si>
    <t>Coxa solteira,file de frango,carne moida</t>
  </si>
  <si>
    <t>Lombinho</t>
  </si>
  <si>
    <t>Café,macarrão,açúcar,macarrão,sal,alho</t>
  </si>
  <si>
    <t>Copolfood Com. De Produtos Alimentícios</t>
  </si>
  <si>
    <t>Leite, macarrão,caldo de carne,batata palha,farinha</t>
  </si>
  <si>
    <t>Calvo Coml Imp. E Exp Ltda</t>
  </si>
  <si>
    <t>Kalunga Coml e Ind Gráfica Ltda</t>
  </si>
  <si>
    <t>Materiais de escritório</t>
  </si>
  <si>
    <t>2ª Parcela - Arroz</t>
  </si>
  <si>
    <t>001629707/10220</t>
  </si>
  <si>
    <t>Pernil</t>
  </si>
  <si>
    <t>Goiania Plast Ind. Com. De Móveis Plásticos</t>
  </si>
  <si>
    <t>3ª Parcela mesas e cadeiras refeitório</t>
  </si>
  <si>
    <t>Débora Rocca Pereira</t>
  </si>
  <si>
    <t>Pernil suino, file de frango, figado</t>
  </si>
  <si>
    <t>CFS Supermercado Eirelli</t>
  </si>
  <si>
    <t>Almondegas</t>
  </si>
  <si>
    <t>Pagº  500MB celular - comp.08/2020</t>
  </si>
  <si>
    <t>Pagº  500MB celular - comp.09/2020</t>
  </si>
  <si>
    <t>Sitraemfa</t>
  </si>
  <si>
    <t>Contrato rescisório</t>
  </si>
  <si>
    <t>Ir - rescisão</t>
  </si>
  <si>
    <t>Ir Salários</t>
  </si>
  <si>
    <t>Depósito diário- Outubro 2020</t>
  </si>
  <si>
    <t>Saldo mês anterior: R$ 35.798,00</t>
  </si>
  <si>
    <t>Saldo mês atual: R$ 36.396,00</t>
  </si>
  <si>
    <t>Café</t>
  </si>
  <si>
    <t>Carta recibo nº 213</t>
  </si>
  <si>
    <t>Carta recibo nº 214</t>
  </si>
  <si>
    <t>Carta recibo nº 215</t>
  </si>
  <si>
    <t>Carta recibo nº 216</t>
  </si>
  <si>
    <t>R$         -</t>
  </si>
  <si>
    <t>R$  -</t>
  </si>
  <si>
    <t>R$   -</t>
  </si>
  <si>
    <t xml:space="preserve">R$ -   </t>
  </si>
  <si>
    <t xml:space="preserve">R$   </t>
  </si>
  <si>
    <t>Carta recibo nº 217</t>
  </si>
  <si>
    <t>O valor do extrato entra o valor da janta do último dia do mês, devido o depósito do jantar ser realizado no próximo dia útil.</t>
  </si>
  <si>
    <t>R$ -</t>
  </si>
  <si>
    <t>DEMONSTRATIVO DE PAGAMENTOS POR GRUPO DE DESPESAS - MÊS OUTUBRO/2020</t>
  </si>
  <si>
    <t>Pensão alimentícia - rescisão Ederson</t>
  </si>
  <si>
    <t>Pensão alimentícia - salário Ederson</t>
  </si>
  <si>
    <t>FGTS rescisório - Ederson</t>
  </si>
  <si>
    <t>Sindicato Sitraemfa - Comp. 09/2020</t>
  </si>
  <si>
    <t>IR rescisão</t>
  </si>
  <si>
    <t>FGTS rescisório - Lenildo</t>
  </si>
  <si>
    <t>13/102020</t>
  </si>
  <si>
    <t>Fígado bovino, pernil suino</t>
  </si>
  <si>
    <t>Alho,farinha de milho,ketchup,macarrão</t>
  </si>
  <si>
    <t>Frios e requeijão</t>
  </si>
  <si>
    <t>Spetus Grill Ind. E Com. Carnes</t>
  </si>
  <si>
    <t>1ª Parcela - arroz</t>
  </si>
  <si>
    <t>Café,macarrão,açúcar,macarrão</t>
  </si>
  <si>
    <t>Leite,macarrão,caldos,farinha</t>
  </si>
  <si>
    <t>2ª Parcela - arroz</t>
  </si>
  <si>
    <t>Pernil suino,file de frango,figado</t>
  </si>
  <si>
    <t>C.F.S Supermercados Eirelli</t>
  </si>
  <si>
    <t>O.S.A Comércio Embalagens</t>
  </si>
  <si>
    <t>Tranferência</t>
  </si>
  <si>
    <t>Descartáveis,produtos limpeza</t>
  </si>
  <si>
    <t>Kalunga</t>
  </si>
  <si>
    <t>Pagº 500MB celular - comp. 08/2020</t>
  </si>
  <si>
    <t>Água - escritório restaurante</t>
  </si>
  <si>
    <t xml:space="preserve">Água - restaurante </t>
  </si>
  <si>
    <t>CIA Filtros Tratamento água</t>
  </si>
  <si>
    <t>Acqua Coleta de resíduos ambiental</t>
  </si>
  <si>
    <t>Pagº 500MB celular - comp. 09/2020</t>
  </si>
  <si>
    <t>3ª Parcela mesas e cadeiras - refeitório</t>
  </si>
  <si>
    <t>Tarifa transferência de recursos</t>
  </si>
  <si>
    <t>Henrique Sebastião France</t>
  </si>
  <si>
    <r>
      <rPr>
        <b/>
        <sz val="14"/>
        <color theme="1"/>
        <rFont val="Arial"/>
        <family val="2"/>
      </rPr>
      <t>Valor nota-</t>
    </r>
    <r>
      <rPr>
        <sz val="14"/>
        <color theme="1"/>
        <rFont val="Arial"/>
        <family val="2"/>
      </rPr>
      <t xml:space="preserve"> Quando retirado valor do caixa.</t>
    </r>
  </si>
  <si>
    <r>
      <rPr>
        <b/>
        <sz val="14"/>
        <color theme="1"/>
        <rFont val="Arial"/>
        <family val="2"/>
      </rPr>
      <t>Retorno-</t>
    </r>
    <r>
      <rPr>
        <sz val="14"/>
        <color theme="1"/>
        <rFont val="Arial"/>
        <family val="2"/>
      </rPr>
      <t xml:space="preserve"> Quando retirar valor do caixa que tiver sobra de valor e retornar para a conta.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</si>
</sst>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</numFmts>
  <fonts count="44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4"/>
      <name val="Calibri"/>
      <family val="2"/>
      <scheme val="minor"/>
    </font>
    <font>
      <sz val="10"/>
      <color indexed="8"/>
      <name val="Verdana"/>
      <family val="2"/>
    </font>
    <font>
      <sz val="8"/>
      <color indexed="8"/>
      <name val="Verdana"/>
      <family val="2"/>
    </font>
    <font>
      <b/>
      <sz val="16"/>
      <color indexed="8"/>
      <name val="Comic Sans MS"/>
      <family val="4"/>
    </font>
    <font>
      <sz val="16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14"/>
      <color indexed="8"/>
      <name val="Calibri"/>
      <family val="2"/>
      <charset val="1"/>
    </font>
    <font>
      <sz val="16"/>
      <color indexed="8"/>
      <name val="Calibri"/>
      <family val="2"/>
      <charset val="1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b/>
      <sz val="14"/>
      <color theme="8"/>
      <name val="Arial"/>
      <family val="2"/>
    </font>
    <font>
      <b/>
      <sz val="14"/>
      <color theme="5"/>
      <name val="Arial"/>
      <family val="2"/>
    </font>
    <font>
      <b/>
      <sz val="14"/>
      <color rgb="FF00B050"/>
      <name val="Arial"/>
      <family val="2"/>
    </font>
    <font>
      <b/>
      <sz val="14"/>
      <color theme="8"/>
      <name val="Calibri"/>
      <family val="2"/>
      <scheme val="minor"/>
    </font>
    <font>
      <sz val="14"/>
      <color indexed="8"/>
      <name val="Arial"/>
      <family val="2"/>
    </font>
    <font>
      <b/>
      <sz val="16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70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404">
    <xf numFmtId="0" fontId="0" fillId="0" borderId="0" xfId="0"/>
    <xf numFmtId="0" fontId="3" fillId="0" borderId="0" xfId="0" applyFont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7" fillId="5" borderId="1" xfId="0" applyNumberFormat="1" applyFont="1" applyFill="1" applyBorder="1" applyAlignment="1">
      <alignment horizontal="center" vertical="center"/>
    </xf>
    <xf numFmtId="0" fontId="0" fillId="0" borderId="69" xfId="0" applyBorder="1"/>
    <xf numFmtId="10" fontId="1" fillId="0" borderId="0" xfId="8" applyNumberFormat="1"/>
    <xf numFmtId="14" fontId="14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NumberFormat="1"/>
    <xf numFmtId="44" fontId="0" fillId="0" borderId="0" xfId="0" applyNumberFormat="1"/>
    <xf numFmtId="3" fontId="17" fillId="0" borderId="1" xfId="0" applyNumberFormat="1" applyFont="1" applyBorder="1" applyAlignment="1">
      <alignment horizontal="center" vertical="center"/>
    </xf>
    <xf numFmtId="37" fontId="11" fillId="3" borderId="1" xfId="0" applyNumberFormat="1" applyFont="1" applyFill="1" applyBorder="1" applyAlignment="1">
      <alignment horizontal="center" vertical="center"/>
    </xf>
    <xf numFmtId="37" fontId="18" fillId="3" borderId="1" xfId="0" applyNumberFormat="1" applyFont="1" applyFill="1" applyBorder="1" applyAlignment="1">
      <alignment horizontal="center" vertical="center"/>
    </xf>
    <xf numFmtId="37" fontId="17" fillId="3" borderId="1" xfId="0" applyNumberFormat="1" applyFont="1" applyFill="1" applyBorder="1" applyAlignment="1">
      <alignment horizontal="center" vertical="center"/>
    </xf>
    <xf numFmtId="0" fontId="22" fillId="0" borderId="7" xfId="1" applyFont="1" applyBorder="1" applyAlignment="1"/>
    <xf numFmtId="0" fontId="22" fillId="0" borderId="0" xfId="1" applyFont="1" applyBorder="1" applyAlignment="1"/>
    <xf numFmtId="0" fontId="24" fillId="0" borderId="0" xfId="2" applyFont="1" applyBorder="1" applyAlignment="1" applyProtection="1">
      <alignment horizontal="left"/>
    </xf>
    <xf numFmtId="0" fontId="24" fillId="0" borderId="8" xfId="2" applyFont="1" applyBorder="1" applyAlignment="1" applyProtection="1">
      <alignment horizontal="left"/>
    </xf>
    <xf numFmtId="167" fontId="23" fillId="0" borderId="29" xfId="3" applyNumberFormat="1" applyFont="1" applyFill="1" applyBorder="1" applyAlignment="1" applyProtection="1">
      <alignment horizontal="left"/>
    </xf>
    <xf numFmtId="164" fontId="25" fillId="0" borderId="3" xfId="3" applyNumberFormat="1" applyFont="1" applyFill="1" applyBorder="1" applyAlignment="1" applyProtection="1">
      <alignment horizontal="left"/>
    </xf>
    <xf numFmtId="167" fontId="23" fillId="0" borderId="0" xfId="3" applyNumberFormat="1" applyFont="1" applyFill="1" applyBorder="1" applyAlignment="1" applyProtection="1">
      <alignment horizontal="center"/>
    </xf>
    <xf numFmtId="167" fontId="23" fillId="0" borderId="0" xfId="3" applyNumberFormat="1" applyFont="1" applyFill="1" applyBorder="1" applyAlignment="1" applyProtection="1">
      <alignment horizontal="left"/>
    </xf>
    <xf numFmtId="167" fontId="23" fillId="0" borderId="8" xfId="3" applyNumberFormat="1" applyFont="1" applyFill="1" applyBorder="1" applyAlignment="1" applyProtection="1">
      <alignment horizontal="left"/>
    </xf>
    <xf numFmtId="164" fontId="25" fillId="0" borderId="3" xfId="0" applyNumberFormat="1" applyFont="1" applyBorder="1"/>
    <xf numFmtId="167" fontId="23" fillId="0" borderId="0" xfId="0" applyNumberFormat="1" applyFont="1" applyBorder="1"/>
    <xf numFmtId="44" fontId="23" fillId="0" borderId="3" xfId="3" applyNumberFormat="1" applyFont="1" applyFill="1" applyBorder="1" applyAlignment="1" applyProtection="1">
      <alignment horizontal="left"/>
    </xf>
    <xf numFmtId="164" fontId="23" fillId="0" borderId="0" xfId="3" applyNumberFormat="1" applyFont="1" applyFill="1" applyBorder="1" applyAlignment="1" applyProtection="1">
      <alignment horizontal="left"/>
    </xf>
    <xf numFmtId="164" fontId="23" fillId="0" borderId="3" xfId="0" applyNumberFormat="1" applyFont="1" applyBorder="1"/>
    <xf numFmtId="164" fontId="23" fillId="0" borderId="0" xfId="0" applyNumberFormat="1" applyFont="1" applyBorder="1"/>
    <xf numFmtId="44" fontId="25" fillId="0" borderId="3" xfId="0" applyNumberFormat="1" applyFont="1" applyBorder="1" applyAlignment="1">
      <alignment horizontal="left"/>
    </xf>
    <xf numFmtId="44" fontId="25" fillId="0" borderId="3" xfId="0" applyNumberFormat="1" applyFont="1" applyBorder="1"/>
    <xf numFmtId="164" fontId="23" fillId="0" borderId="33" xfId="0" applyNumberFormat="1" applyFont="1" applyBorder="1" applyAlignment="1">
      <alignment horizontal="center"/>
    </xf>
    <xf numFmtId="167" fontId="23" fillId="0" borderId="1" xfId="3" applyNumberFormat="1" applyFont="1" applyFill="1" applyBorder="1" applyAlignment="1" applyProtection="1">
      <alignment horizontal="center"/>
    </xf>
    <xf numFmtId="167" fontId="23" fillId="0" borderId="1" xfId="3" applyNumberFormat="1" applyFont="1" applyFill="1" applyBorder="1" applyAlignment="1" applyProtection="1">
      <alignment horizontal="left"/>
    </xf>
    <xf numFmtId="167" fontId="23" fillId="0" borderId="3" xfId="3" applyNumberFormat="1" applyFont="1" applyFill="1" applyBorder="1" applyAlignment="1" applyProtection="1">
      <alignment horizontal="left"/>
    </xf>
    <xf numFmtId="167" fontId="23" fillId="0" borderId="6" xfId="3" applyNumberFormat="1" applyFont="1" applyFill="1" applyBorder="1" applyAlignment="1" applyProtection="1">
      <alignment horizontal="left"/>
    </xf>
    <xf numFmtId="164" fontId="23" fillId="0" borderId="33" xfId="0" applyNumberFormat="1" applyFont="1" applyBorder="1"/>
    <xf numFmtId="167" fontId="23" fillId="2" borderId="3" xfId="3" applyNumberFormat="1" applyFont="1" applyFill="1" applyBorder="1" applyAlignment="1" applyProtection="1">
      <alignment horizontal="left"/>
    </xf>
    <xf numFmtId="0" fontId="23" fillId="0" borderId="0" xfId="0" applyFont="1" applyBorder="1"/>
    <xf numFmtId="165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165" fontId="23" fillId="0" borderId="33" xfId="0" applyNumberFormat="1" applyFont="1" applyBorder="1" applyAlignment="1">
      <alignment horizontal="center"/>
    </xf>
    <xf numFmtId="0" fontId="23" fillId="0" borderId="1" xfId="0" applyFont="1" applyBorder="1" applyAlignment="1">
      <alignment horizontal="left" vertical="center"/>
    </xf>
    <xf numFmtId="164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4" fontId="23" fillId="3" borderId="4" xfId="0" applyNumberFormat="1" applyFont="1" applyFill="1" applyBorder="1" applyAlignment="1">
      <alignment horizontal="center" vertical="center"/>
    </xf>
    <xf numFmtId="37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left" vertical="center"/>
    </xf>
    <xf numFmtId="164" fontId="25" fillId="4" borderId="1" xfId="0" applyNumberFormat="1" applyFont="1" applyFill="1" applyBorder="1" applyAlignment="1">
      <alignment horizontal="center" vertical="center"/>
    </xf>
    <xf numFmtId="3" fontId="23" fillId="3" borderId="1" xfId="0" applyNumberFormat="1" applyFont="1" applyFill="1" applyBorder="1" applyAlignment="1">
      <alignment horizontal="center" vertical="center"/>
    </xf>
    <xf numFmtId="14" fontId="23" fillId="3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4" fontId="23" fillId="3" borderId="4" xfId="0" applyNumberFormat="1" applyFont="1" applyFill="1" applyBorder="1" applyAlignment="1">
      <alignment horizontal="center" vertical="center" wrapText="1"/>
    </xf>
    <xf numFmtId="164" fontId="23" fillId="4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14" fontId="23" fillId="3" borderId="1" xfId="0" applyNumberFormat="1" applyFont="1" applyFill="1" applyBorder="1" applyAlignment="1">
      <alignment horizontal="left" vertical="center"/>
    </xf>
    <xf numFmtId="0" fontId="23" fillId="5" borderId="1" xfId="0" applyFont="1" applyFill="1" applyBorder="1" applyAlignment="1">
      <alignment horizontal="left" vertical="center"/>
    </xf>
    <xf numFmtId="164" fontId="23" fillId="4" borderId="1" xfId="0" applyNumberFormat="1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left" vertical="center"/>
    </xf>
    <xf numFmtId="164" fontId="22" fillId="4" borderId="1" xfId="0" applyNumberFormat="1" applyFont="1" applyFill="1" applyBorder="1" applyAlignment="1">
      <alignment horizontal="center" vertical="center"/>
    </xf>
    <xf numFmtId="0" fontId="23" fillId="0" borderId="0" xfId="0" applyFont="1"/>
    <xf numFmtId="164" fontId="23" fillId="0" borderId="0" xfId="0" applyNumberFormat="1" applyFont="1"/>
    <xf numFmtId="3" fontId="23" fillId="0" borderId="0" xfId="0" applyNumberFormat="1" applyFont="1" applyAlignment="1">
      <alignment horizontal="center"/>
    </xf>
    <xf numFmtId="14" fontId="23" fillId="0" borderId="0" xfId="0" applyNumberFormat="1" applyFont="1"/>
    <xf numFmtId="0" fontId="23" fillId="0" borderId="0" xfId="0" applyFont="1" applyAlignment="1">
      <alignment horizontal="center"/>
    </xf>
    <xf numFmtId="0" fontId="23" fillId="0" borderId="69" xfId="0" applyFont="1" applyBorder="1"/>
    <xf numFmtId="0" fontId="26" fillId="0" borderId="0" xfId="0" applyFont="1"/>
    <xf numFmtId="0" fontId="27" fillId="0" borderId="0" xfId="0" applyFont="1"/>
    <xf numFmtId="0" fontId="27" fillId="0" borderId="69" xfId="0" applyFont="1" applyBorder="1"/>
    <xf numFmtId="0" fontId="31" fillId="0" borderId="10" xfId="0" applyFont="1" applyBorder="1" applyAlignment="1">
      <alignment horizontal="center"/>
    </xf>
    <xf numFmtId="0" fontId="31" fillId="0" borderId="10" xfId="0" applyNumberFormat="1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4" fontId="31" fillId="0" borderId="10" xfId="0" applyNumberFormat="1" applyFont="1" applyBorder="1" applyAlignment="1">
      <alignment horizontal="center"/>
    </xf>
    <xf numFmtId="0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0" xfId="0" applyFont="1" applyBorder="1"/>
    <xf numFmtId="44" fontId="30" fillId="0" borderId="10" xfId="0" applyNumberFormat="1" applyFont="1" applyBorder="1" applyAlignment="1">
      <alignment horizontal="center"/>
    </xf>
    <xf numFmtId="44" fontId="28" fillId="0" borderId="10" xfId="0" applyNumberFormat="1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0" fontId="30" fillId="0" borderId="10" xfId="0" applyFont="1" applyBorder="1"/>
    <xf numFmtId="0" fontId="33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4" fillId="0" borderId="0" xfId="0" applyFont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44" fontId="28" fillId="0" borderId="10" xfId="0" applyNumberFormat="1" applyFont="1" applyBorder="1"/>
    <xf numFmtId="0" fontId="30" fillId="0" borderId="10" xfId="0" applyFont="1" applyBorder="1" applyAlignment="1"/>
    <xf numFmtId="44" fontId="30" fillId="0" borderId="10" xfId="0" applyNumberFormat="1" applyFont="1" applyBorder="1" applyAlignment="1"/>
    <xf numFmtId="44" fontId="28" fillId="0" borderId="10" xfId="0" applyNumberFormat="1" applyFont="1" applyBorder="1" applyAlignment="1"/>
    <xf numFmtId="0" fontId="30" fillId="0" borderId="70" xfId="0" applyFont="1" applyBorder="1" applyAlignment="1">
      <alignment horizontal="center"/>
    </xf>
    <xf numFmtId="44" fontId="30" fillId="0" borderId="70" xfId="0" applyNumberFormat="1" applyFont="1" applyBorder="1" applyAlignment="1">
      <alignment horizontal="center"/>
    </xf>
    <xf numFmtId="8" fontId="30" fillId="0" borderId="10" xfId="0" applyNumberFormat="1" applyFont="1" applyBorder="1" applyAlignment="1">
      <alignment horizontal="center"/>
    </xf>
    <xf numFmtId="8" fontId="28" fillId="0" borderId="10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8" fontId="29" fillId="0" borderId="10" xfId="0" applyNumberFormat="1" applyFont="1" applyBorder="1" applyAlignment="1">
      <alignment horizontal="center"/>
    </xf>
    <xf numFmtId="8" fontId="28" fillId="0" borderId="10" xfId="0" applyNumberFormat="1" applyFont="1" applyBorder="1" applyAlignment="1">
      <alignment horizontal="right"/>
    </xf>
    <xf numFmtId="0" fontId="38" fillId="3" borderId="0" xfId="4" applyFont="1" applyFill="1" applyBorder="1" applyAlignment="1"/>
    <xf numFmtId="4" fontId="38" fillId="3" borderId="0" xfId="4" applyNumberFormat="1" applyFont="1" applyFill="1" applyBorder="1" applyAlignment="1"/>
    <xf numFmtId="14" fontId="38" fillId="3" borderId="0" xfId="4" applyNumberFormat="1" applyFont="1" applyFill="1" applyBorder="1" applyAlignment="1">
      <alignment horizontal="center"/>
    </xf>
    <xf numFmtId="10" fontId="39" fillId="3" borderId="0" xfId="8" applyNumberFormat="1" applyFont="1" applyFill="1" applyBorder="1" applyAlignment="1"/>
    <xf numFmtId="10" fontId="37" fillId="3" borderId="0" xfId="0" applyNumberFormat="1" applyFont="1" applyFill="1" applyBorder="1" applyAlignment="1">
      <alignment horizontal="center" vertical="center"/>
    </xf>
    <xf numFmtId="0" fontId="37" fillId="3" borderId="35" xfId="4" applyFont="1" applyFill="1" applyBorder="1" applyAlignment="1"/>
    <xf numFmtId="0" fontId="37" fillId="3" borderId="21" xfId="4" applyFont="1" applyFill="1" applyBorder="1" applyAlignment="1"/>
    <xf numFmtId="4" fontId="38" fillId="3" borderId="21" xfId="4" applyNumberFormat="1" applyFont="1" applyFill="1" applyBorder="1" applyAlignment="1"/>
    <xf numFmtId="14" fontId="38" fillId="3" borderId="21" xfId="4" applyNumberFormat="1" applyFont="1" applyFill="1" applyBorder="1" applyAlignment="1">
      <alignment horizontal="center"/>
    </xf>
    <xf numFmtId="0" fontId="38" fillId="3" borderId="21" xfId="4" applyFont="1" applyFill="1" applyBorder="1" applyAlignment="1"/>
    <xf numFmtId="10" fontId="39" fillId="3" borderId="21" xfId="8" applyNumberFormat="1" applyFont="1" applyFill="1" applyBorder="1" applyAlignment="1"/>
    <xf numFmtId="10" fontId="37" fillId="3" borderId="24" xfId="0" applyNumberFormat="1" applyFont="1" applyFill="1" applyBorder="1" applyAlignment="1">
      <alignment horizontal="center" vertical="center"/>
    </xf>
    <xf numFmtId="0" fontId="37" fillId="3" borderId="7" xfId="4" applyFont="1" applyFill="1" applyBorder="1" applyAlignment="1"/>
    <xf numFmtId="0" fontId="37" fillId="3" borderId="0" xfId="4" applyFont="1" applyFill="1" applyBorder="1" applyAlignment="1"/>
    <xf numFmtId="10" fontId="37" fillId="3" borderId="8" xfId="0" applyNumberFormat="1" applyFont="1" applyFill="1" applyBorder="1" applyAlignment="1">
      <alignment horizontal="center" vertical="center"/>
    </xf>
    <xf numFmtId="10" fontId="38" fillId="3" borderId="8" xfId="4" applyNumberFormat="1" applyFont="1" applyFill="1" applyBorder="1" applyAlignment="1"/>
    <xf numFmtId="0" fontId="37" fillId="3" borderId="34" xfId="4" applyFont="1" applyFill="1" applyBorder="1" applyAlignment="1"/>
    <xf numFmtId="0" fontId="37" fillId="3" borderId="22" xfId="4" applyFont="1" applyFill="1" applyBorder="1" applyAlignment="1"/>
    <xf numFmtId="4" fontId="40" fillId="3" borderId="22" xfId="2" applyNumberFormat="1" applyFont="1" applyFill="1" applyBorder="1" applyAlignment="1" applyProtection="1"/>
    <xf numFmtId="14" fontId="40" fillId="3" borderId="22" xfId="2" applyNumberFormat="1" applyFont="1" applyFill="1" applyBorder="1" applyAlignment="1" applyProtection="1">
      <alignment horizontal="center"/>
    </xf>
    <xf numFmtId="0" fontId="40" fillId="3" borderId="22" xfId="2" applyFont="1" applyFill="1" applyBorder="1" applyAlignment="1" applyProtection="1"/>
    <xf numFmtId="10" fontId="39" fillId="3" borderId="22" xfId="8" applyNumberFormat="1" applyFont="1" applyFill="1" applyBorder="1" applyAlignment="1" applyProtection="1"/>
    <xf numFmtId="10" fontId="40" fillId="3" borderId="25" xfId="2" applyNumberFormat="1" applyFont="1" applyFill="1" applyBorder="1" applyAlignment="1" applyProtection="1"/>
    <xf numFmtId="0" fontId="16" fillId="0" borderId="10" xfId="0" applyFont="1" applyFill="1" applyBorder="1" applyAlignment="1">
      <alignment horizontal="left"/>
    </xf>
    <xf numFmtId="4" fontId="16" fillId="3" borderId="10" xfId="3" applyNumberFormat="1" applyFont="1" applyFill="1" applyBorder="1"/>
    <xf numFmtId="14" fontId="16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Border="1"/>
    <xf numFmtId="14" fontId="16" fillId="0" borderId="10" xfId="0" applyNumberFormat="1" applyFont="1" applyFill="1" applyBorder="1" applyAlignment="1">
      <alignment horizontal="center"/>
    </xf>
    <xf numFmtId="0" fontId="16" fillId="0" borderId="63" xfId="0" applyFont="1" applyFill="1" applyBorder="1" applyAlignment="1">
      <alignment horizontal="left"/>
    </xf>
    <xf numFmtId="4" fontId="16" fillId="3" borderId="63" xfId="3" applyNumberFormat="1" applyFont="1" applyFill="1" applyBorder="1"/>
    <xf numFmtId="14" fontId="16" fillId="0" borderId="63" xfId="0" applyNumberFormat="1" applyFont="1" applyFill="1" applyBorder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/>
    <xf numFmtId="4" fontId="41" fillId="3" borderId="26" xfId="3" applyNumberFormat="1" applyFont="1" applyFill="1" applyBorder="1" applyAlignment="1">
      <alignment vertical="center"/>
    </xf>
    <xf numFmtId="14" fontId="42" fillId="3" borderId="0" xfId="3" applyNumberFormat="1" applyFont="1" applyFill="1" applyBorder="1" applyAlignment="1">
      <alignment horizontal="center" vertical="center"/>
    </xf>
    <xf numFmtId="10" fontId="39" fillId="0" borderId="0" xfId="8" applyNumberFormat="1" applyFont="1" applyBorder="1"/>
    <xf numFmtId="10" fontId="42" fillId="0" borderId="0" xfId="0" applyNumberFormat="1" applyFont="1" applyBorder="1"/>
    <xf numFmtId="0" fontId="42" fillId="0" borderId="0" xfId="0" applyFont="1"/>
    <xf numFmtId="4" fontId="42" fillId="0" borderId="0" xfId="3" applyNumberFormat="1" applyFont="1" applyBorder="1" applyAlignment="1">
      <alignment vertical="center"/>
    </xf>
    <xf numFmtId="14" fontId="42" fillId="0" borderId="0" xfId="3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left"/>
    </xf>
    <xf numFmtId="4" fontId="16" fillId="3" borderId="14" xfId="3" applyNumberFormat="1" applyFont="1" applyFill="1" applyBorder="1"/>
    <xf numFmtId="14" fontId="16" fillId="0" borderId="14" xfId="0" applyNumberFormat="1" applyFont="1" applyFill="1" applyBorder="1" applyAlignment="1">
      <alignment horizontal="center" vertical="center" wrapText="1"/>
    </xf>
    <xf numFmtId="0" fontId="42" fillId="0" borderId="14" xfId="0" applyFont="1" applyBorder="1"/>
    <xf numFmtId="166" fontId="16" fillId="0" borderId="10" xfId="3" applyFont="1" applyFill="1" applyBorder="1" applyAlignment="1">
      <alignment horizontal="left"/>
    </xf>
    <xf numFmtId="14" fontId="16" fillId="0" borderId="10" xfId="0" applyNumberFormat="1" applyFont="1" applyFill="1" applyBorder="1" applyAlignment="1">
      <alignment horizontal="left"/>
    </xf>
    <xf numFmtId="14" fontId="16" fillId="0" borderId="63" xfId="0" applyNumberFormat="1" applyFont="1" applyFill="1" applyBorder="1" applyAlignment="1">
      <alignment horizontal="left"/>
    </xf>
    <xf numFmtId="14" fontId="16" fillId="0" borderId="63" xfId="0" applyNumberFormat="1" applyFont="1" applyFill="1" applyBorder="1" applyAlignment="1">
      <alignment horizontal="center" vertical="center" wrapText="1"/>
    </xf>
    <xf numFmtId="0" fontId="42" fillId="0" borderId="63" xfId="0" applyFont="1" applyBorder="1"/>
    <xf numFmtId="0" fontId="42" fillId="0" borderId="15" xfId="0" applyFont="1" applyBorder="1" applyAlignment="1">
      <alignment horizontal="left"/>
    </xf>
    <xf numFmtId="0" fontId="42" fillId="0" borderId="15" xfId="0" applyFont="1" applyBorder="1"/>
    <xf numFmtId="4" fontId="42" fillId="0" borderId="15" xfId="3" applyNumberFormat="1" applyFont="1" applyBorder="1" applyAlignment="1">
      <alignment vertical="center"/>
    </xf>
    <xf numFmtId="14" fontId="42" fillId="0" borderId="15" xfId="3" applyNumberFormat="1" applyFont="1" applyBorder="1" applyAlignment="1">
      <alignment horizontal="center" vertical="center"/>
    </xf>
    <xf numFmtId="14" fontId="42" fillId="0" borderId="15" xfId="0" applyNumberFormat="1" applyFont="1" applyBorder="1"/>
    <xf numFmtId="4" fontId="41" fillId="0" borderId="26" xfId="3" applyNumberFormat="1" applyFont="1" applyBorder="1" applyAlignment="1">
      <alignment vertical="center"/>
    </xf>
    <xf numFmtId="0" fontId="42" fillId="0" borderId="21" xfId="0" applyFont="1" applyBorder="1"/>
    <xf numFmtId="0" fontId="16" fillId="3" borderId="10" xfId="0" applyFont="1" applyFill="1" applyBorder="1" applyAlignment="1"/>
    <xf numFmtId="4" fontId="16" fillId="3" borderId="10" xfId="9" applyNumberFormat="1" applyFont="1" applyFill="1" applyBorder="1" applyAlignment="1">
      <alignment horizontal="right"/>
    </xf>
    <xf numFmtId="14" fontId="16" fillId="0" borderId="10" xfId="0" applyNumberFormat="1" applyFont="1" applyBorder="1" applyAlignment="1">
      <alignment horizontal="center"/>
    </xf>
    <xf numFmtId="0" fontId="42" fillId="0" borderId="0" xfId="0" applyFont="1" applyBorder="1" applyAlignment="1">
      <alignment vertical="center" wrapText="1"/>
    </xf>
    <xf numFmtId="4" fontId="41" fillId="0" borderId="27" xfId="3" applyNumberFormat="1" applyFont="1" applyBorder="1" applyAlignment="1">
      <alignment vertical="center"/>
    </xf>
    <xf numFmtId="10" fontId="39" fillId="0" borderId="0" xfId="8" applyNumberFormat="1" applyFont="1" applyBorder="1" applyAlignment="1">
      <alignment vertical="center"/>
    </xf>
    <xf numFmtId="10" fontId="42" fillId="0" borderId="0" xfId="0" applyNumberFormat="1" applyFont="1" applyBorder="1" applyAlignment="1">
      <alignment vertical="center"/>
    </xf>
    <xf numFmtId="14" fontId="16" fillId="3" borderId="10" xfId="0" applyNumberFormat="1" applyFont="1" applyFill="1" applyBorder="1" applyAlignment="1">
      <alignment horizontal="center"/>
    </xf>
    <xf numFmtId="0" fontId="42" fillId="0" borderId="12" xfId="0" applyFont="1" applyBorder="1"/>
    <xf numFmtId="4" fontId="16" fillId="3" borderId="10" xfId="0" applyNumberFormat="1" applyFont="1" applyFill="1" applyBorder="1" applyAlignment="1"/>
    <xf numFmtId="4" fontId="16" fillId="3" borderId="12" xfId="10" applyNumberFormat="1" applyFont="1" applyFill="1" applyBorder="1" applyAlignment="1"/>
    <xf numFmtId="4" fontId="42" fillId="0" borderId="10" xfId="3" applyNumberFormat="1" applyFont="1" applyBorder="1"/>
    <xf numFmtId="14" fontId="42" fillId="0" borderId="10" xfId="0" applyNumberFormat="1" applyFont="1" applyBorder="1" applyAlignment="1">
      <alignment horizontal="center"/>
    </xf>
    <xf numFmtId="0" fontId="42" fillId="3" borderId="15" xfId="0" applyFont="1" applyFill="1" applyBorder="1"/>
    <xf numFmtId="4" fontId="42" fillId="0" borderId="15" xfId="3" applyNumberFormat="1" applyFont="1" applyBorder="1"/>
    <xf numFmtId="14" fontId="42" fillId="0" borderId="15" xfId="0" applyNumberFormat="1" applyFont="1" applyBorder="1" applyAlignment="1">
      <alignment horizontal="center"/>
    </xf>
    <xf numFmtId="0" fontId="42" fillId="0" borderId="18" xfId="0" applyFont="1" applyBorder="1"/>
    <xf numFmtId="0" fontId="16" fillId="3" borderId="14" xfId="0" applyFont="1" applyFill="1" applyBorder="1" applyAlignment="1"/>
    <xf numFmtId="4" fontId="16" fillId="3" borderId="14" xfId="9" applyNumberFormat="1" applyFont="1" applyFill="1" applyBorder="1" applyAlignment="1">
      <alignment horizontal="right"/>
    </xf>
    <xf numFmtId="14" fontId="16" fillId="0" borderId="14" xfId="0" applyNumberFormat="1" applyFont="1" applyBorder="1" applyAlignment="1">
      <alignment horizontal="center"/>
    </xf>
    <xf numFmtId="0" fontId="42" fillId="3" borderId="63" xfId="0" applyFont="1" applyFill="1" applyBorder="1" applyAlignment="1">
      <alignment horizontal="left"/>
    </xf>
    <xf numFmtId="0" fontId="42" fillId="3" borderId="63" xfId="0" applyFont="1" applyFill="1" applyBorder="1"/>
    <xf numFmtId="4" fontId="42" fillId="3" borderId="63" xfId="3" applyNumberFormat="1" applyFont="1" applyFill="1" applyBorder="1" applyAlignment="1">
      <alignment horizontal="right"/>
    </xf>
    <xf numFmtId="14" fontId="42" fillId="3" borderId="63" xfId="3" applyNumberFormat="1" applyFont="1" applyFill="1" applyBorder="1" applyAlignment="1">
      <alignment horizontal="center"/>
    </xf>
    <xf numFmtId="14" fontId="42" fillId="3" borderId="63" xfId="0" applyNumberFormat="1" applyFont="1" applyFill="1" applyBorder="1"/>
    <xf numFmtId="14" fontId="42" fillId="0" borderId="0" xfId="0" applyNumberFormat="1" applyFont="1" applyBorder="1" applyAlignment="1"/>
    <xf numFmtId="14" fontId="42" fillId="0" borderId="0" xfId="0" applyNumberFormat="1" applyFont="1" applyBorder="1" applyAlignment="1">
      <alignment horizontal="center" vertical="center"/>
    </xf>
    <xf numFmtId="4" fontId="42" fillId="0" borderId="0" xfId="0" applyNumberFormat="1" applyFont="1" applyBorder="1" applyAlignment="1">
      <alignment vertical="center"/>
    </xf>
    <xf numFmtId="14" fontId="16" fillId="0" borderId="63" xfId="0" applyNumberFormat="1" applyFont="1" applyBorder="1" applyAlignment="1">
      <alignment horizontal="center"/>
    </xf>
    <xf numFmtId="0" fontId="42" fillId="0" borderId="66" xfId="0" applyFont="1" applyBorder="1"/>
    <xf numFmtId="4" fontId="42" fillId="0" borderId="63" xfId="3" applyNumberFormat="1" applyFont="1" applyBorder="1"/>
    <xf numFmtId="14" fontId="42" fillId="0" borderId="63" xfId="0" applyNumberFormat="1" applyFont="1" applyBorder="1" applyAlignment="1">
      <alignment horizontal="center"/>
    </xf>
    <xf numFmtId="14" fontId="42" fillId="0" borderId="18" xfId="0" applyNumberFormat="1" applyFont="1" applyBorder="1"/>
    <xf numFmtId="4" fontId="41" fillId="0" borderId="26" xfId="3" applyNumberFormat="1" applyFont="1" applyBorder="1" applyAlignment="1">
      <alignment horizontal="right" vertical="center"/>
    </xf>
    <xf numFmtId="0" fontId="42" fillId="0" borderId="17" xfId="0" applyFont="1" applyBorder="1" applyAlignment="1">
      <alignment horizontal="left"/>
    </xf>
    <xf numFmtId="0" fontId="42" fillId="0" borderId="10" xfId="0" applyFont="1" applyBorder="1" applyAlignment="1"/>
    <xf numFmtId="4" fontId="42" fillId="3" borderId="10" xfId="3" applyNumberFormat="1" applyFont="1" applyFill="1" applyBorder="1"/>
    <xf numFmtId="0" fontId="42" fillId="0" borderId="11" xfId="0" applyFont="1" applyBorder="1"/>
    <xf numFmtId="0" fontId="42" fillId="0" borderId="17" xfId="0" applyFont="1" applyBorder="1" applyAlignment="1"/>
    <xf numFmtId="4" fontId="42" fillId="3" borderId="17" xfId="3" applyNumberFormat="1" applyFont="1" applyFill="1" applyBorder="1"/>
    <xf numFmtId="14" fontId="42" fillId="0" borderId="17" xfId="0" applyNumberFormat="1" applyFont="1" applyBorder="1" applyAlignment="1">
      <alignment horizontal="center"/>
    </xf>
    <xf numFmtId="0" fontId="42" fillId="0" borderId="19" xfId="0" applyFont="1" applyBorder="1"/>
    <xf numFmtId="0" fontId="42" fillId="0" borderId="20" xfId="0" applyFont="1" applyBorder="1" applyAlignment="1">
      <alignment horizontal="left"/>
    </xf>
    <xf numFmtId="0" fontId="42" fillId="0" borderId="13" xfId="0" applyFont="1" applyBorder="1" applyAlignment="1"/>
    <xf numFmtId="4" fontId="42" fillId="3" borderId="13" xfId="3" applyNumberFormat="1" applyFont="1" applyFill="1" applyBorder="1"/>
    <xf numFmtId="14" fontId="42" fillId="0" borderId="13" xfId="0" applyNumberFormat="1" applyFont="1" applyBorder="1" applyAlignment="1">
      <alignment horizontal="center"/>
    </xf>
    <xf numFmtId="0" fontId="42" fillId="0" borderId="20" xfId="0" applyFont="1" applyBorder="1"/>
    <xf numFmtId="0" fontId="42" fillId="3" borderId="18" xfId="0" applyFont="1" applyFill="1" applyBorder="1"/>
    <xf numFmtId="4" fontId="42" fillId="3" borderId="15" xfId="3" applyNumberFormat="1" applyFont="1" applyFill="1" applyBorder="1"/>
    <xf numFmtId="14" fontId="42" fillId="3" borderId="15" xfId="0" applyNumberFormat="1" applyFont="1" applyFill="1" applyBorder="1" applyAlignment="1">
      <alignment horizontal="center"/>
    </xf>
    <xf numFmtId="166" fontId="43" fillId="0" borderId="26" xfId="3" applyFont="1" applyBorder="1" applyAlignment="1">
      <alignment vertical="center"/>
    </xf>
    <xf numFmtId="0" fontId="16" fillId="0" borderId="17" xfId="0" applyFont="1" applyFill="1" applyBorder="1" applyAlignment="1">
      <alignment horizontal="left"/>
    </xf>
    <xf numFmtId="4" fontId="16" fillId="3" borderId="17" xfId="3" applyNumberFormat="1" applyFont="1" applyFill="1" applyBorder="1"/>
    <xf numFmtId="14" fontId="16" fillId="0" borderId="17" xfId="0" applyNumberFormat="1" applyFont="1" applyFill="1" applyBorder="1" applyAlignment="1">
      <alignment horizontal="center" vertical="center" wrapText="1"/>
    </xf>
    <xf numFmtId="0" fontId="42" fillId="0" borderId="17" xfId="0" applyFont="1" applyBorder="1"/>
    <xf numFmtId="4" fontId="42" fillId="0" borderId="63" xfId="3" applyNumberFormat="1" applyFont="1" applyBorder="1" applyAlignment="1">
      <alignment vertical="center"/>
    </xf>
    <xf numFmtId="14" fontId="42" fillId="0" borderId="63" xfId="3" applyNumberFormat="1" applyFont="1" applyBorder="1" applyAlignment="1">
      <alignment horizontal="center" vertical="center"/>
    </xf>
    <xf numFmtId="14" fontId="42" fillId="0" borderId="63" xfId="0" applyNumberFormat="1" applyFont="1" applyBorder="1"/>
    <xf numFmtId="0" fontId="16" fillId="0" borderId="15" xfId="0" applyFont="1" applyFill="1" applyBorder="1" applyAlignment="1">
      <alignment horizontal="left"/>
    </xf>
    <xf numFmtId="0" fontId="42" fillId="0" borderId="16" xfId="0" applyFont="1" applyBorder="1"/>
    <xf numFmtId="10" fontId="39" fillId="0" borderId="23" xfId="8" applyNumberFormat="1" applyFont="1" applyBorder="1" applyAlignment="1">
      <alignment vertical="center"/>
    </xf>
    <xf numFmtId="10" fontId="42" fillId="0" borderId="8" xfId="0" applyNumberFormat="1" applyFont="1" applyBorder="1" applyAlignment="1">
      <alignment vertical="center"/>
    </xf>
    <xf numFmtId="0" fontId="42" fillId="3" borderId="12" xfId="0" applyFont="1" applyFill="1" applyBorder="1"/>
    <xf numFmtId="0" fontId="42" fillId="3" borderId="20" xfId="0" applyFont="1" applyFill="1" applyBorder="1"/>
    <xf numFmtId="0" fontId="42" fillId="3" borderId="0" xfId="0" applyFont="1" applyFill="1" applyBorder="1"/>
    <xf numFmtId="4" fontId="41" fillId="3" borderId="27" xfId="3" applyNumberFormat="1" applyFont="1" applyFill="1" applyBorder="1"/>
    <xf numFmtId="14" fontId="42" fillId="3" borderId="0" xfId="3" applyNumberFormat="1" applyFont="1" applyFill="1" applyBorder="1" applyAlignment="1">
      <alignment horizontal="center"/>
    </xf>
    <xf numFmtId="10" fontId="39" fillId="3" borderId="0" xfId="8" applyNumberFormat="1" applyFont="1" applyFill="1" applyBorder="1"/>
    <xf numFmtId="10" fontId="42" fillId="3" borderId="0" xfId="0" applyNumberFormat="1" applyFont="1" applyFill="1" applyBorder="1"/>
    <xf numFmtId="4" fontId="42" fillId="0" borderId="0" xfId="3" applyNumberFormat="1" applyFont="1" applyBorder="1"/>
    <xf numFmtId="14" fontId="42" fillId="0" borderId="0" xfId="3" applyNumberFormat="1" applyFont="1" applyBorder="1" applyAlignment="1">
      <alignment horizontal="center"/>
    </xf>
    <xf numFmtId="0" fontId="41" fillId="3" borderId="55" xfId="0" applyFont="1" applyFill="1" applyBorder="1"/>
    <xf numFmtId="14" fontId="41" fillId="3" borderId="56" xfId="0" applyNumberFormat="1" applyFont="1" applyFill="1" applyBorder="1" applyAlignment="1"/>
    <xf numFmtId="4" fontId="41" fillId="3" borderId="56" xfId="3" applyNumberFormat="1" applyFont="1" applyFill="1" applyBorder="1"/>
    <xf numFmtId="14" fontId="16" fillId="0" borderId="56" xfId="3" applyNumberFormat="1" applyFont="1" applyFill="1" applyBorder="1" applyAlignment="1">
      <alignment horizontal="center"/>
    </xf>
    <xf numFmtId="0" fontId="42" fillId="3" borderId="56" xfId="0" applyFont="1" applyFill="1" applyBorder="1" applyAlignment="1">
      <alignment horizontal="center"/>
    </xf>
    <xf numFmtId="10" fontId="39" fillId="3" borderId="56" xfId="8" applyNumberFormat="1" applyFont="1" applyFill="1" applyBorder="1"/>
    <xf numFmtId="10" fontId="42" fillId="3" borderId="57" xfId="0" applyNumberFormat="1" applyFont="1" applyFill="1" applyBorder="1"/>
    <xf numFmtId="4" fontId="26" fillId="0" borderId="0" xfId="0" applyNumberFormat="1" applyFont="1"/>
    <xf numFmtId="14" fontId="26" fillId="0" borderId="0" xfId="0" applyNumberFormat="1" applyFont="1" applyAlignment="1">
      <alignment horizontal="center"/>
    </xf>
    <xf numFmtId="10" fontId="39" fillId="0" borderId="0" xfId="8" applyNumberFormat="1" applyFont="1"/>
    <xf numFmtId="10" fontId="26" fillId="0" borderId="0" xfId="0" applyNumberFormat="1" applyFont="1"/>
    <xf numFmtId="4" fontId="27" fillId="0" borderId="0" xfId="0" applyNumberFormat="1" applyFont="1"/>
    <xf numFmtId="0" fontId="22" fillId="0" borderId="7" xfId="1" applyFont="1" applyBorder="1" applyAlignment="1"/>
    <xf numFmtId="0" fontId="22" fillId="0" borderId="28" xfId="1" applyFont="1" applyBorder="1" applyAlignment="1"/>
    <xf numFmtId="0" fontId="23" fillId="0" borderId="2" xfId="1" applyFont="1" applyBorder="1" applyAlignment="1">
      <alignment horizontal="left"/>
    </xf>
    <xf numFmtId="0" fontId="23" fillId="0" borderId="8" xfId="1" applyFont="1" applyBorder="1" applyAlignment="1">
      <alignment horizontal="left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21" fillId="0" borderId="58" xfId="1" applyFont="1" applyBorder="1" applyAlignment="1">
      <alignment horizontal="center"/>
    </xf>
    <xf numFmtId="0" fontId="22" fillId="0" borderId="35" xfId="1" applyFont="1" applyBorder="1" applyAlignment="1"/>
    <xf numFmtId="0" fontId="22" fillId="0" borderId="59" xfId="1" applyFont="1" applyBorder="1" applyAlignment="1"/>
    <xf numFmtId="0" fontId="22" fillId="0" borderId="60" xfId="1" applyFont="1" applyBorder="1" applyAlignment="1">
      <alignment horizontal="left"/>
    </xf>
    <xf numFmtId="0" fontId="22" fillId="0" borderId="24" xfId="1" applyFont="1" applyBorder="1" applyAlignment="1">
      <alignment horizontal="left"/>
    </xf>
    <xf numFmtId="0" fontId="23" fillId="0" borderId="2" xfId="1" applyFont="1" applyBorder="1" applyAlignment="1">
      <alignment horizontal="center"/>
    </xf>
    <xf numFmtId="0" fontId="23" fillId="0" borderId="8" xfId="1" applyFont="1" applyBorder="1" applyAlignment="1">
      <alignment horizontal="center"/>
    </xf>
    <xf numFmtId="0" fontId="22" fillId="0" borderId="30" xfId="1" applyFont="1" applyBorder="1" applyAlignment="1">
      <alignment horizontal="left"/>
    </xf>
    <xf numFmtId="0" fontId="22" fillId="0" borderId="5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0" fontId="22" fillId="0" borderId="1" xfId="1" applyFont="1" applyBorder="1" applyAlignment="1">
      <alignment horizontal="left"/>
    </xf>
    <xf numFmtId="0" fontId="24" fillId="0" borderId="2" xfId="2" applyFont="1" applyBorder="1" applyAlignment="1" applyProtection="1">
      <alignment horizontal="left"/>
    </xf>
    <xf numFmtId="0" fontId="24" fillId="0" borderId="8" xfId="2" applyFont="1" applyBorder="1" applyAlignment="1" applyProtection="1">
      <alignment horizontal="left"/>
    </xf>
    <xf numFmtId="0" fontId="22" fillId="0" borderId="31" xfId="1" applyFont="1" applyBorder="1" applyAlignment="1">
      <alignment horizontal="left"/>
    </xf>
    <xf numFmtId="0" fontId="22" fillId="0" borderId="32" xfId="1" applyFont="1" applyBorder="1" applyAlignment="1">
      <alignment horizontal="left"/>
    </xf>
    <xf numFmtId="0" fontId="22" fillId="0" borderId="4" xfId="1" applyFont="1" applyBorder="1" applyAlignment="1">
      <alignment horizontal="left" vertical="center"/>
    </xf>
    <xf numFmtId="0" fontId="22" fillId="0" borderId="1" xfId="1" applyFont="1" applyBorder="1" applyAlignment="1">
      <alignment horizontal="left" vertical="center"/>
    </xf>
    <xf numFmtId="0" fontId="22" fillId="0" borderId="36" xfId="1" applyFont="1" applyBorder="1" applyAlignment="1">
      <alignment horizontal="center"/>
    </xf>
    <xf numFmtId="0" fontId="22" fillId="0" borderId="37" xfId="1" applyFont="1" applyBorder="1" applyAlignment="1">
      <alignment horizontal="center"/>
    </xf>
    <xf numFmtId="0" fontId="22" fillId="0" borderId="38" xfId="1" applyFont="1" applyBorder="1" applyAlignment="1">
      <alignment horizontal="center"/>
    </xf>
    <xf numFmtId="0" fontId="22" fillId="0" borderId="5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4" xfId="1" applyFont="1" applyBorder="1"/>
    <xf numFmtId="0" fontId="22" fillId="0" borderId="61" xfId="1" applyFont="1" applyBorder="1"/>
    <xf numFmtId="0" fontId="23" fillId="0" borderId="62" xfId="1" applyFont="1" applyBorder="1" applyAlignment="1">
      <alignment horizontal="center"/>
    </xf>
    <xf numFmtId="0" fontId="23" fillId="0" borderId="25" xfId="1" applyFont="1" applyBorder="1" applyAlignment="1">
      <alignment horizont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164" fontId="23" fillId="0" borderId="53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center"/>
    </xf>
    <xf numFmtId="0" fontId="26" fillId="0" borderId="7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1" fillId="0" borderId="70" xfId="0" applyFont="1" applyBorder="1" applyAlignment="1">
      <alignment horizontal="center"/>
    </xf>
    <xf numFmtId="0" fontId="31" fillId="0" borderId="71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8" fillId="0" borderId="70" xfId="0" applyFont="1" applyBorder="1" applyAlignment="1">
      <alignment horizontal="center"/>
    </xf>
    <xf numFmtId="0" fontId="28" fillId="0" borderId="71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30" fillId="0" borderId="70" xfId="0" applyFont="1" applyBorder="1" applyAlignment="1">
      <alignment horizontal="left"/>
    </xf>
    <xf numFmtId="0" fontId="30" fillId="0" borderId="71" xfId="0" applyFont="1" applyBorder="1" applyAlignment="1">
      <alignment horizontal="left"/>
    </xf>
    <xf numFmtId="0" fontId="35" fillId="0" borderId="10" xfId="0" applyFont="1" applyBorder="1" applyAlignment="1">
      <alignment horizontal="left"/>
    </xf>
    <xf numFmtId="0" fontId="32" fillId="0" borderId="10" xfId="0" applyFont="1" applyBorder="1" applyAlignment="1">
      <alignment horizontal="center"/>
    </xf>
    <xf numFmtId="14" fontId="30" fillId="0" borderId="63" xfId="0" applyNumberFormat="1" applyFont="1" applyBorder="1" applyAlignment="1">
      <alignment horizontal="center"/>
    </xf>
    <xf numFmtId="14" fontId="30" fillId="0" borderId="13" xfId="0" applyNumberFormat="1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14" fontId="30" fillId="0" borderId="17" xfId="0" applyNumberFormat="1" applyFont="1" applyBorder="1" applyAlignment="1">
      <alignment horizontal="center"/>
    </xf>
    <xf numFmtId="0" fontId="30" fillId="0" borderId="63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28" fillId="0" borderId="63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8" fontId="30" fillId="0" borderId="63" xfId="0" applyNumberFormat="1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44" fontId="30" fillId="0" borderId="63" xfId="0" applyNumberFormat="1" applyFont="1" applyBorder="1" applyAlignment="1">
      <alignment horizontal="center"/>
    </xf>
    <xf numFmtId="44" fontId="30" fillId="0" borderId="13" xfId="0" applyNumberFormat="1" applyFont="1" applyBorder="1" applyAlignment="1">
      <alignment horizontal="center"/>
    </xf>
    <xf numFmtId="44" fontId="30" fillId="0" borderId="17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63" xfId="0" applyNumberFormat="1" applyFont="1" applyBorder="1" applyAlignment="1">
      <alignment horizontal="center"/>
    </xf>
    <xf numFmtId="0" fontId="30" fillId="0" borderId="13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14" fontId="28" fillId="0" borderId="12" xfId="0" applyNumberFormat="1" applyFont="1" applyBorder="1" applyAlignment="1">
      <alignment horizontal="center"/>
    </xf>
    <xf numFmtId="14" fontId="30" fillId="0" borderId="70" xfId="0" applyNumberFormat="1" applyFont="1" applyBorder="1" applyAlignment="1">
      <alignment horizontal="center"/>
    </xf>
    <xf numFmtId="14" fontId="30" fillId="0" borderId="71" xfId="0" applyNumberFormat="1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14" fontId="30" fillId="0" borderId="12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14" fontId="28" fillId="0" borderId="70" xfId="0" applyNumberFormat="1" applyFont="1" applyBorder="1" applyAlignment="1">
      <alignment horizontal="center"/>
    </xf>
    <xf numFmtId="14" fontId="28" fillId="0" borderId="71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47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4" fontId="41" fillId="0" borderId="48" xfId="0" applyNumberFormat="1" applyFont="1" applyBorder="1" applyAlignment="1">
      <alignment horizontal="center" vertical="center"/>
    </xf>
    <xf numFmtId="4" fontId="41" fillId="0" borderId="13" xfId="0" applyNumberFormat="1" applyFont="1" applyBorder="1" applyAlignment="1">
      <alignment horizontal="center" vertical="center"/>
    </xf>
    <xf numFmtId="14" fontId="41" fillId="0" borderId="45" xfId="0" applyNumberFormat="1" applyFont="1" applyFill="1" applyBorder="1" applyAlignment="1">
      <alignment horizontal="center" vertical="center" wrapText="1"/>
    </xf>
    <xf numFmtId="14" fontId="41" fillId="0" borderId="46" xfId="0" applyNumberFormat="1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10" fontId="39" fillId="0" borderId="39" xfId="8" applyNumberFormat="1" applyFont="1" applyBorder="1" applyAlignment="1">
      <alignment horizontal="center" vertical="center" wrapText="1"/>
    </xf>
    <xf numFmtId="10" fontId="39" fillId="0" borderId="23" xfId="8" applyNumberFormat="1" applyFont="1" applyBorder="1" applyAlignment="1">
      <alignment horizontal="center" vertical="center" wrapText="1"/>
    </xf>
    <xf numFmtId="10" fontId="41" fillId="0" borderId="39" xfId="0" applyNumberFormat="1" applyFont="1" applyBorder="1" applyAlignment="1">
      <alignment horizontal="center" vertical="center" wrapText="1"/>
    </xf>
    <xf numFmtId="10" fontId="41" fillId="0" borderId="23" xfId="0" applyNumberFormat="1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10" fontId="39" fillId="0" borderId="46" xfId="8" applyNumberFormat="1" applyFont="1" applyBorder="1" applyAlignment="1">
      <alignment horizontal="center" vertical="center"/>
    </xf>
    <xf numFmtId="10" fontId="41" fillId="0" borderId="23" xfId="0" applyNumberFormat="1" applyFont="1" applyBorder="1" applyAlignment="1"/>
    <xf numFmtId="0" fontId="42" fillId="0" borderId="40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10" fontId="39" fillId="0" borderId="14" xfId="8" applyNumberFormat="1" applyFont="1" applyBorder="1" applyAlignment="1">
      <alignment horizontal="center" vertical="center"/>
    </xf>
    <xf numFmtId="10" fontId="39" fillId="0" borderId="10" xfId="8" applyNumberFormat="1" applyFont="1" applyBorder="1" applyAlignment="1">
      <alignment horizontal="center" vertical="center"/>
    </xf>
    <xf numFmtId="10" fontId="39" fillId="0" borderId="63" xfId="8" applyNumberFormat="1" applyFont="1" applyBorder="1" applyAlignment="1">
      <alignment horizontal="center" vertical="center"/>
    </xf>
    <xf numFmtId="10" fontId="39" fillId="0" borderId="15" xfId="8" applyNumberFormat="1" applyFont="1" applyBorder="1" applyAlignment="1">
      <alignment horizontal="center" vertical="center"/>
    </xf>
    <xf numFmtId="10" fontId="42" fillId="0" borderId="42" xfId="0" applyNumberFormat="1" applyFont="1" applyBorder="1" applyAlignment="1">
      <alignment horizontal="center" vertical="center"/>
    </xf>
    <xf numFmtId="10" fontId="42" fillId="0" borderId="11" xfId="0" applyNumberFormat="1" applyFont="1" applyBorder="1" applyAlignment="1">
      <alignment horizontal="center" vertical="center"/>
    </xf>
    <xf numFmtId="10" fontId="42" fillId="0" borderId="65" xfId="0" applyNumberFormat="1" applyFont="1" applyBorder="1" applyAlignment="1">
      <alignment horizontal="center" vertical="center"/>
    </xf>
    <xf numFmtId="10" fontId="42" fillId="0" borderId="43" xfId="0" applyNumberFormat="1" applyFont="1" applyBorder="1" applyAlignment="1">
      <alignment horizontal="center" vertical="center"/>
    </xf>
    <xf numFmtId="10" fontId="39" fillId="0" borderId="23" xfId="8" applyNumberFormat="1" applyFont="1" applyBorder="1" applyAlignment="1">
      <alignment horizontal="center" vertical="center"/>
    </xf>
    <xf numFmtId="10" fontId="39" fillId="0" borderId="26" xfId="8" applyNumberFormat="1" applyFont="1" applyBorder="1" applyAlignment="1">
      <alignment horizontal="center" vertical="center"/>
    </xf>
    <xf numFmtId="10" fontId="42" fillId="0" borderId="23" xfId="0" applyNumberFormat="1" applyFont="1" applyBorder="1" applyAlignment="1">
      <alignment horizontal="center" vertical="center"/>
    </xf>
    <xf numFmtId="10" fontId="42" fillId="0" borderId="26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10" fontId="42" fillId="0" borderId="8" xfId="0" applyNumberFormat="1" applyFont="1" applyBorder="1" applyAlignment="1">
      <alignment horizontal="center" vertical="center"/>
    </xf>
    <xf numFmtId="10" fontId="42" fillId="0" borderId="25" xfId="0" applyNumberFormat="1" applyFont="1" applyBorder="1" applyAlignment="1">
      <alignment horizontal="center" vertical="center"/>
    </xf>
    <xf numFmtId="0" fontId="36" fillId="3" borderId="35" xfId="0" applyFont="1" applyFill="1" applyBorder="1" applyAlignment="1">
      <alignment horizontal="center" vertical="center" wrapText="1"/>
    </xf>
    <xf numFmtId="0" fontId="36" fillId="3" borderId="21" xfId="0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36" fillId="3" borderId="34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 vertical="center"/>
    </xf>
    <xf numFmtId="0" fontId="36" fillId="3" borderId="25" xfId="0" applyFont="1" applyFill="1" applyBorder="1" applyAlignment="1">
      <alignment horizontal="center" vertical="center"/>
    </xf>
    <xf numFmtId="0" fontId="37" fillId="3" borderId="21" xfId="4" applyFont="1" applyFill="1" applyBorder="1" applyAlignment="1">
      <alignment horizontal="center" vertical="center" wrapText="1"/>
    </xf>
    <xf numFmtId="0" fontId="37" fillId="3" borderId="0" xfId="4" applyFont="1" applyFill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10" fontId="39" fillId="0" borderId="17" xfId="8" applyNumberFormat="1" applyFont="1" applyBorder="1" applyAlignment="1">
      <alignment horizontal="center" vertical="center"/>
    </xf>
    <xf numFmtId="10" fontId="42" fillId="0" borderId="68" xfId="0" applyNumberFormat="1" applyFont="1" applyBorder="1" applyAlignment="1">
      <alignment horizontal="center" vertical="center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148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148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148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148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148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148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148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148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148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148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2800350</xdr:colOff>
      <xdr:row>1</xdr:row>
      <xdr:rowOff>152399</xdr:rowOff>
    </xdr:from>
    <xdr:to>
      <xdr:col>2</xdr:col>
      <xdr:colOff>3257550</xdr:colOff>
      <xdr:row>4</xdr:row>
      <xdr:rowOff>9525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352424"/>
          <a:ext cx="457200" cy="457201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2419350</xdr:colOff>
      <xdr:row>0</xdr:row>
      <xdr:rowOff>47625</xdr:rowOff>
    </xdr:from>
    <xdr:to>
      <xdr:col>2</xdr:col>
      <xdr:colOff>390525</xdr:colOff>
      <xdr:row>2</xdr:row>
      <xdr:rowOff>76200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7625"/>
          <a:ext cx="40005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63"/>
  <sheetViews>
    <sheetView tabSelected="1" topLeftCell="B131" zoomScaleNormal="100" workbookViewId="0">
      <selection activeCell="D168" sqref="D168"/>
    </sheetView>
  </sheetViews>
  <sheetFormatPr defaultColWidth="8" defaultRowHeight="15" x14ac:dyDescent="0.2"/>
  <cols>
    <col min="1" max="1" width="18.42578125" style="5" customWidth="1"/>
    <col min="2" max="2" width="22.7109375" style="5" customWidth="1"/>
    <col min="3" max="3" width="59.5703125" style="5" customWidth="1"/>
    <col min="4" max="4" width="45.42578125" style="5" customWidth="1"/>
    <col min="5" max="5" width="26.85546875" style="7" customWidth="1"/>
    <col min="6" max="6" width="22.85546875" style="8" customWidth="1"/>
    <col min="7" max="7" width="17" style="9" customWidth="1"/>
    <col min="8" max="8" width="19.28515625" style="6" customWidth="1"/>
    <col min="9" max="9" width="11.42578125" style="5" customWidth="1"/>
    <col min="10" max="10" width="8" style="5"/>
    <col min="11" max="18" width="8" style="5" customWidth="1"/>
    <col min="19" max="16384" width="8" style="5"/>
  </cols>
  <sheetData>
    <row r="1" spans="1:8" ht="15.75" customHeight="1" x14ac:dyDescent="0.2">
      <c r="A1" s="254" t="s">
        <v>39</v>
      </c>
      <c r="B1" s="255"/>
      <c r="C1" s="255"/>
      <c r="D1" s="255"/>
      <c r="E1" s="255"/>
      <c r="F1" s="255"/>
      <c r="G1" s="255"/>
      <c r="H1" s="255"/>
    </row>
    <row r="2" spans="1:8" ht="15.75" customHeight="1" x14ac:dyDescent="0.2">
      <c r="A2" s="255"/>
      <c r="B2" s="255"/>
      <c r="C2" s="255"/>
      <c r="D2" s="255"/>
      <c r="E2" s="255"/>
      <c r="F2" s="255"/>
      <c r="G2" s="255"/>
      <c r="H2" s="255"/>
    </row>
    <row r="3" spans="1:8" ht="15.75" customHeight="1" x14ac:dyDescent="0.2">
      <c r="A3" s="255"/>
      <c r="B3" s="255"/>
      <c r="C3" s="255"/>
      <c r="D3" s="255"/>
      <c r="E3" s="255"/>
      <c r="F3" s="255"/>
      <c r="G3" s="255"/>
      <c r="H3" s="255"/>
    </row>
    <row r="4" spans="1:8" ht="15.75" customHeight="1" x14ac:dyDescent="0.2">
      <c r="A4" s="255"/>
      <c r="B4" s="255"/>
      <c r="C4" s="255"/>
      <c r="D4" s="255"/>
      <c r="E4" s="255"/>
      <c r="F4" s="255"/>
      <c r="G4" s="255"/>
      <c r="H4" s="255"/>
    </row>
    <row r="5" spans="1:8" ht="90" customHeight="1" x14ac:dyDescent="0.2">
      <c r="A5" s="255"/>
      <c r="B5" s="255"/>
      <c r="C5" s="255"/>
      <c r="D5" s="255"/>
      <c r="E5" s="255"/>
      <c r="F5" s="255"/>
      <c r="G5" s="255"/>
      <c r="H5" s="255"/>
    </row>
    <row r="6" spans="1:8" ht="15.75" thickBot="1" x14ac:dyDescent="0.25">
      <c r="A6" s="256"/>
      <c r="B6" s="256"/>
      <c r="C6" s="256"/>
      <c r="D6" s="256"/>
      <c r="E6" s="256"/>
      <c r="F6" s="256"/>
      <c r="G6" s="256"/>
      <c r="H6" s="256"/>
    </row>
    <row r="7" spans="1:8" ht="19.5" customHeight="1" thickBot="1" x14ac:dyDescent="0.3">
      <c r="A7" s="257" t="s">
        <v>20</v>
      </c>
      <c r="B7" s="257"/>
      <c r="C7" s="257"/>
      <c r="D7" s="257"/>
      <c r="E7" s="257"/>
      <c r="F7" s="257"/>
      <c r="G7" s="257"/>
      <c r="H7" s="257"/>
    </row>
    <row r="8" spans="1:8" ht="20.25" customHeight="1" x14ac:dyDescent="0.25">
      <c r="A8" s="258" t="s">
        <v>34</v>
      </c>
      <c r="B8" s="259"/>
      <c r="C8" s="259"/>
      <c r="D8" s="260"/>
      <c r="E8" s="260"/>
      <c r="F8" s="260"/>
      <c r="G8" s="260"/>
      <c r="H8" s="261"/>
    </row>
    <row r="9" spans="1:8" ht="18" x14ac:dyDescent="0.25">
      <c r="A9" s="250" t="s">
        <v>35</v>
      </c>
      <c r="B9" s="251"/>
      <c r="C9" s="251"/>
      <c r="D9" s="262"/>
      <c r="E9" s="262"/>
      <c r="F9" s="262"/>
      <c r="G9" s="262"/>
      <c r="H9" s="263"/>
    </row>
    <row r="10" spans="1:8" ht="18" x14ac:dyDescent="0.25">
      <c r="A10" s="250" t="s">
        <v>36</v>
      </c>
      <c r="B10" s="251"/>
      <c r="C10" s="251"/>
      <c r="D10" s="252"/>
      <c r="E10" s="252"/>
      <c r="F10" s="252"/>
      <c r="G10" s="252"/>
      <c r="H10" s="253"/>
    </row>
    <row r="11" spans="1:8" ht="18" x14ac:dyDescent="0.25">
      <c r="A11" s="250" t="s">
        <v>37</v>
      </c>
      <c r="B11" s="251"/>
      <c r="C11" s="251"/>
      <c r="D11" s="252"/>
      <c r="E11" s="252"/>
      <c r="F11" s="252"/>
      <c r="G11" s="252"/>
      <c r="H11" s="253"/>
    </row>
    <row r="12" spans="1:8" ht="18" x14ac:dyDescent="0.25">
      <c r="A12" s="250" t="s">
        <v>38</v>
      </c>
      <c r="B12" s="251"/>
      <c r="C12" s="251"/>
      <c r="D12" s="268"/>
      <c r="E12" s="268"/>
      <c r="F12" s="268"/>
      <c r="G12" s="268"/>
      <c r="H12" s="269"/>
    </row>
    <row r="13" spans="1:8" ht="18" x14ac:dyDescent="0.25">
      <c r="A13" s="25"/>
      <c r="B13" s="26"/>
      <c r="C13" s="26"/>
      <c r="D13" s="27"/>
      <c r="E13" s="27"/>
      <c r="F13" s="27"/>
      <c r="G13" s="27"/>
      <c r="H13" s="28"/>
    </row>
    <row r="14" spans="1:8" ht="18.75" thickBot="1" x14ac:dyDescent="0.3">
      <c r="A14" s="25" t="s">
        <v>167</v>
      </c>
      <c r="B14" s="26"/>
      <c r="C14" s="26"/>
      <c r="D14" s="27"/>
      <c r="E14" s="27"/>
      <c r="F14" s="27"/>
      <c r="G14" s="27"/>
      <c r="H14" s="28"/>
    </row>
    <row r="15" spans="1:8" ht="18.75" customHeight="1" thickBot="1" x14ac:dyDescent="0.3">
      <c r="A15" s="274" t="s">
        <v>31</v>
      </c>
      <c r="B15" s="275"/>
      <c r="C15" s="275"/>
      <c r="D15" s="276"/>
      <c r="E15" s="27"/>
      <c r="F15" s="27"/>
      <c r="G15" s="27"/>
      <c r="H15" s="28"/>
    </row>
    <row r="16" spans="1:8" ht="20.25" customHeight="1" x14ac:dyDescent="0.25">
      <c r="A16" s="270" t="s">
        <v>16</v>
      </c>
      <c r="B16" s="271"/>
      <c r="C16" s="271"/>
      <c r="D16" s="29">
        <v>43048.58</v>
      </c>
      <c r="E16" s="27"/>
      <c r="F16" s="27"/>
      <c r="G16" s="27"/>
      <c r="H16" s="28"/>
    </row>
    <row r="17" spans="1:8" ht="18" x14ac:dyDescent="0.25">
      <c r="A17" s="266" t="s">
        <v>0</v>
      </c>
      <c r="B17" s="267"/>
      <c r="C17" s="267"/>
      <c r="D17" s="30">
        <v>195740.9</v>
      </c>
      <c r="E17" s="31"/>
      <c r="F17" s="32"/>
      <c r="G17" s="32"/>
      <c r="H17" s="33"/>
    </row>
    <row r="18" spans="1:8" ht="18" x14ac:dyDescent="0.25">
      <c r="A18" s="266" t="s">
        <v>17</v>
      </c>
      <c r="B18" s="267"/>
      <c r="C18" s="267"/>
      <c r="D18" s="34">
        <v>36396</v>
      </c>
      <c r="E18" s="35"/>
      <c r="F18" s="32"/>
      <c r="G18" s="32"/>
      <c r="H18" s="33"/>
    </row>
    <row r="19" spans="1:8" ht="18" x14ac:dyDescent="0.25">
      <c r="A19" s="266" t="s">
        <v>1</v>
      </c>
      <c r="B19" s="267"/>
      <c r="C19" s="267"/>
      <c r="D19" s="36" t="s">
        <v>280</v>
      </c>
      <c r="E19" s="37"/>
      <c r="F19" s="32"/>
      <c r="G19" s="32"/>
      <c r="H19" s="33"/>
    </row>
    <row r="20" spans="1:8" ht="18" x14ac:dyDescent="0.25">
      <c r="A20" s="266" t="s">
        <v>18</v>
      </c>
      <c r="B20" s="267"/>
      <c r="C20" s="267"/>
      <c r="D20" s="30">
        <v>43.1</v>
      </c>
      <c r="E20" s="37"/>
      <c r="F20" s="32"/>
      <c r="G20" s="32"/>
      <c r="H20" s="33"/>
    </row>
    <row r="21" spans="1:8" ht="18" x14ac:dyDescent="0.25">
      <c r="A21" s="266" t="s">
        <v>2</v>
      </c>
      <c r="B21" s="267"/>
      <c r="C21" s="267"/>
      <c r="D21" s="38">
        <v>45</v>
      </c>
      <c r="E21" s="39"/>
      <c r="F21" s="32"/>
      <c r="G21" s="32"/>
      <c r="H21" s="33"/>
    </row>
    <row r="22" spans="1:8" ht="18" x14ac:dyDescent="0.25">
      <c r="A22" s="272" t="s">
        <v>15</v>
      </c>
      <c r="B22" s="273"/>
      <c r="C22" s="273"/>
      <c r="D22" s="40">
        <v>275273.58</v>
      </c>
      <c r="E22" s="39"/>
      <c r="F22" s="32"/>
      <c r="G22" s="32"/>
      <c r="H22" s="33"/>
    </row>
    <row r="23" spans="1:8" ht="16.5" customHeight="1" x14ac:dyDescent="0.25">
      <c r="A23" s="272" t="s">
        <v>32</v>
      </c>
      <c r="B23" s="273"/>
      <c r="C23" s="273"/>
      <c r="D23" s="41">
        <v>202721.84</v>
      </c>
      <c r="E23" s="42" t="s">
        <v>19</v>
      </c>
      <c r="F23" s="43" t="s">
        <v>3</v>
      </c>
      <c r="G23" s="44"/>
      <c r="H23" s="45" t="s">
        <v>4</v>
      </c>
    </row>
    <row r="24" spans="1:8" ht="19.5" customHeight="1" thickBot="1" x14ac:dyDescent="0.3">
      <c r="A24" s="264" t="s">
        <v>33</v>
      </c>
      <c r="B24" s="265"/>
      <c r="C24" s="265"/>
      <c r="D24" s="46">
        <v>72551.740000000005</v>
      </c>
      <c r="E24" s="47">
        <v>72551.740000000005</v>
      </c>
      <c r="F24" s="44">
        <v>0</v>
      </c>
      <c r="G24" s="44"/>
      <c r="H24" s="48">
        <f>D24-E24-F24</f>
        <v>0</v>
      </c>
    </row>
    <row r="25" spans="1:8" ht="18.75" thickBot="1" x14ac:dyDescent="0.3">
      <c r="A25" s="279"/>
      <c r="B25" s="280"/>
      <c r="C25" s="281"/>
      <c r="D25" s="281"/>
      <c r="E25" s="281"/>
      <c r="F25" s="281"/>
      <c r="G25" s="281"/>
      <c r="H25" s="282"/>
    </row>
    <row r="26" spans="1:8" ht="18.75" thickBot="1" x14ac:dyDescent="0.3">
      <c r="A26" s="49"/>
      <c r="B26" s="49"/>
      <c r="C26" s="49"/>
      <c r="D26" s="49"/>
      <c r="E26" s="39"/>
      <c r="F26" s="49"/>
      <c r="G26" s="49"/>
      <c r="H26" s="49"/>
    </row>
    <row r="27" spans="1:8" ht="18.75" thickBot="1" x14ac:dyDescent="0.25">
      <c r="A27" s="283" t="s">
        <v>6</v>
      </c>
      <c r="B27" s="284"/>
      <c r="C27" s="284"/>
      <c r="D27" s="285" t="s">
        <v>7</v>
      </c>
      <c r="E27" s="285"/>
      <c r="F27" s="285"/>
      <c r="G27" s="285"/>
      <c r="H27" s="286"/>
    </row>
    <row r="28" spans="1:8" ht="15" customHeight="1" x14ac:dyDescent="0.2">
      <c r="A28" s="287" t="s">
        <v>8</v>
      </c>
      <c r="B28" s="288"/>
      <c r="C28" s="288" t="s">
        <v>9</v>
      </c>
      <c r="D28" s="289" t="s">
        <v>10</v>
      </c>
      <c r="E28" s="290" t="s">
        <v>11</v>
      </c>
      <c r="F28" s="289" t="s">
        <v>29</v>
      </c>
      <c r="G28" s="292" t="s">
        <v>12</v>
      </c>
      <c r="H28" s="277" t="s">
        <v>13</v>
      </c>
    </row>
    <row r="29" spans="1:8" ht="18" x14ac:dyDescent="0.25">
      <c r="A29" s="50" t="s">
        <v>21</v>
      </c>
      <c r="B29" s="51" t="s">
        <v>134</v>
      </c>
      <c r="C29" s="288"/>
      <c r="D29" s="288"/>
      <c r="E29" s="291"/>
      <c r="F29" s="288"/>
      <c r="G29" s="293"/>
      <c r="H29" s="278"/>
    </row>
    <row r="30" spans="1:8" ht="18" x14ac:dyDescent="0.25">
      <c r="A30" s="52">
        <v>44097</v>
      </c>
      <c r="B30" s="51" t="s">
        <v>168</v>
      </c>
      <c r="C30" s="53" t="s">
        <v>114</v>
      </c>
      <c r="D30" s="53" t="s">
        <v>43</v>
      </c>
      <c r="E30" s="54">
        <v>3414</v>
      </c>
      <c r="F30" s="21">
        <v>550583000126863</v>
      </c>
      <c r="G30" s="17">
        <v>44105</v>
      </c>
      <c r="H30" s="18" t="s">
        <v>44</v>
      </c>
    </row>
    <row r="31" spans="1:8" ht="18" x14ac:dyDescent="0.25">
      <c r="A31" s="52">
        <v>44097</v>
      </c>
      <c r="B31" s="55" t="s">
        <v>169</v>
      </c>
      <c r="C31" s="53" t="s">
        <v>170</v>
      </c>
      <c r="D31" s="53" t="s">
        <v>125</v>
      </c>
      <c r="E31" s="54">
        <v>2700</v>
      </c>
      <c r="F31" s="21">
        <v>554298000016007</v>
      </c>
      <c r="G31" s="17">
        <v>44105</v>
      </c>
      <c r="H31" s="18" t="s">
        <v>44</v>
      </c>
    </row>
    <row r="32" spans="1:8" ht="18" x14ac:dyDescent="0.25">
      <c r="A32" s="52">
        <v>44109</v>
      </c>
      <c r="B32" s="55">
        <v>0</v>
      </c>
      <c r="C32" s="53" t="s">
        <v>171</v>
      </c>
      <c r="D32" s="53" t="s">
        <v>160</v>
      </c>
      <c r="E32" s="54">
        <v>1549.84</v>
      </c>
      <c r="F32" s="21">
        <v>557039000010124</v>
      </c>
      <c r="G32" s="17">
        <v>44105</v>
      </c>
      <c r="H32" s="18" t="s">
        <v>44</v>
      </c>
    </row>
    <row r="33" spans="1:8" ht="18" x14ac:dyDescent="0.25">
      <c r="A33" s="52">
        <v>44092</v>
      </c>
      <c r="B33" s="55">
        <v>275926</v>
      </c>
      <c r="C33" s="53" t="s">
        <v>172</v>
      </c>
      <c r="D33" s="53" t="s">
        <v>173</v>
      </c>
      <c r="E33" s="54">
        <v>3440.77</v>
      </c>
      <c r="F33" s="55">
        <v>100101</v>
      </c>
      <c r="G33" s="17">
        <v>44105</v>
      </c>
      <c r="H33" s="18" t="s">
        <v>41</v>
      </c>
    </row>
    <row r="34" spans="1:8" ht="18" x14ac:dyDescent="0.25">
      <c r="A34" s="52">
        <v>44095</v>
      </c>
      <c r="B34" s="55">
        <v>276153</v>
      </c>
      <c r="C34" s="53" t="s">
        <v>172</v>
      </c>
      <c r="D34" s="53" t="s">
        <v>164</v>
      </c>
      <c r="E34" s="54">
        <v>3533.93</v>
      </c>
      <c r="F34" s="55">
        <v>100102</v>
      </c>
      <c r="G34" s="17">
        <v>44105</v>
      </c>
      <c r="H34" s="18" t="s">
        <v>41</v>
      </c>
    </row>
    <row r="35" spans="1:8" ht="18" x14ac:dyDescent="0.25">
      <c r="A35" s="52">
        <v>44096</v>
      </c>
      <c r="B35" s="55">
        <v>276650</v>
      </c>
      <c r="C35" s="53" t="s">
        <v>172</v>
      </c>
      <c r="D35" s="53" t="s">
        <v>174</v>
      </c>
      <c r="E35" s="54">
        <v>1048.3399999999999</v>
      </c>
      <c r="F35" s="55">
        <v>100103</v>
      </c>
      <c r="G35" s="17">
        <v>44105</v>
      </c>
      <c r="H35" s="18" t="s">
        <v>41</v>
      </c>
    </row>
    <row r="36" spans="1:8" ht="18" x14ac:dyDescent="0.25">
      <c r="A36" s="52">
        <v>44096</v>
      </c>
      <c r="B36" s="55">
        <v>276615</v>
      </c>
      <c r="C36" s="53" t="s">
        <v>172</v>
      </c>
      <c r="D36" s="53" t="s">
        <v>175</v>
      </c>
      <c r="E36" s="54">
        <v>2923.54</v>
      </c>
      <c r="F36" s="55">
        <v>100104</v>
      </c>
      <c r="G36" s="17">
        <v>44105</v>
      </c>
      <c r="H36" s="18" t="s">
        <v>41</v>
      </c>
    </row>
    <row r="37" spans="1:8" ht="18" x14ac:dyDescent="0.25">
      <c r="A37" s="52">
        <v>44075</v>
      </c>
      <c r="B37" s="55" t="s">
        <v>176</v>
      </c>
      <c r="C37" s="53" t="s">
        <v>177</v>
      </c>
      <c r="D37" s="53" t="s">
        <v>259</v>
      </c>
      <c r="E37" s="54">
        <v>39.99</v>
      </c>
      <c r="F37" s="55">
        <v>100501</v>
      </c>
      <c r="G37" s="17">
        <v>44109</v>
      </c>
      <c r="H37" s="18" t="s">
        <v>40</v>
      </c>
    </row>
    <row r="38" spans="1:8" ht="18" x14ac:dyDescent="0.25">
      <c r="A38" s="52">
        <v>44079</v>
      </c>
      <c r="B38" s="55" t="s">
        <v>178</v>
      </c>
      <c r="C38" s="53" t="s">
        <v>179</v>
      </c>
      <c r="D38" s="53" t="s">
        <v>180</v>
      </c>
      <c r="E38" s="54">
        <v>132.85</v>
      </c>
      <c r="F38" s="55">
        <v>11015</v>
      </c>
      <c r="G38" s="17">
        <v>44109</v>
      </c>
      <c r="H38" s="18" t="s">
        <v>40</v>
      </c>
    </row>
    <row r="39" spans="1:8" ht="18" x14ac:dyDescent="0.25">
      <c r="A39" s="52">
        <v>44105</v>
      </c>
      <c r="B39" s="51">
        <v>0</v>
      </c>
      <c r="C39" s="53" t="s">
        <v>181</v>
      </c>
      <c r="D39" s="53" t="s">
        <v>129</v>
      </c>
      <c r="E39" s="54">
        <v>321.3</v>
      </c>
      <c r="F39" s="21">
        <v>551206000033530</v>
      </c>
      <c r="G39" s="17">
        <v>44110</v>
      </c>
      <c r="H39" s="18" t="s">
        <v>44</v>
      </c>
    </row>
    <row r="40" spans="1:8" ht="18" x14ac:dyDescent="0.2">
      <c r="A40" s="56">
        <v>44075</v>
      </c>
      <c r="B40" s="57">
        <v>0</v>
      </c>
      <c r="C40" s="58" t="s">
        <v>90</v>
      </c>
      <c r="D40" s="58" t="s">
        <v>64</v>
      </c>
      <c r="E40" s="59">
        <v>1301.8</v>
      </c>
      <c r="F40" s="13">
        <v>551819000028284</v>
      </c>
      <c r="G40" s="10">
        <v>44110</v>
      </c>
      <c r="H40" s="11" t="s">
        <v>44</v>
      </c>
    </row>
    <row r="41" spans="1:8" ht="18" x14ac:dyDescent="0.2">
      <c r="A41" s="63">
        <v>44105</v>
      </c>
      <c r="B41" s="57">
        <v>0</v>
      </c>
      <c r="C41" s="58" t="s">
        <v>45</v>
      </c>
      <c r="D41" s="58" t="s">
        <v>182</v>
      </c>
      <c r="E41" s="64">
        <v>3890.9</v>
      </c>
      <c r="F41" s="13">
        <v>551819000049120</v>
      </c>
      <c r="G41" s="10">
        <v>44110</v>
      </c>
      <c r="H41" s="11" t="s">
        <v>44</v>
      </c>
    </row>
    <row r="42" spans="1:8" ht="18" x14ac:dyDescent="0.2">
      <c r="A42" s="63">
        <v>44075</v>
      </c>
      <c r="B42" s="57">
        <v>0</v>
      </c>
      <c r="C42" s="58" t="s">
        <v>45</v>
      </c>
      <c r="D42" s="58" t="s">
        <v>64</v>
      </c>
      <c r="E42" s="64">
        <v>975.8</v>
      </c>
      <c r="F42" s="13">
        <v>551819000049120</v>
      </c>
      <c r="G42" s="10">
        <v>44110</v>
      </c>
      <c r="H42" s="11" t="s">
        <v>44</v>
      </c>
    </row>
    <row r="43" spans="1:8" ht="18" x14ac:dyDescent="0.2">
      <c r="A43" s="56">
        <v>44075</v>
      </c>
      <c r="B43" s="57">
        <v>0</v>
      </c>
      <c r="C43" s="58" t="s">
        <v>46</v>
      </c>
      <c r="D43" s="58" t="s">
        <v>64</v>
      </c>
      <c r="E43" s="64">
        <v>1275.8</v>
      </c>
      <c r="F43" s="13">
        <v>551819000050233</v>
      </c>
      <c r="G43" s="10">
        <v>44110</v>
      </c>
      <c r="H43" s="11" t="s">
        <v>44</v>
      </c>
    </row>
    <row r="44" spans="1:8" ht="18" x14ac:dyDescent="0.2">
      <c r="A44" s="56">
        <v>44075</v>
      </c>
      <c r="B44" s="57">
        <v>0</v>
      </c>
      <c r="C44" s="58" t="s">
        <v>148</v>
      </c>
      <c r="D44" s="58" t="s">
        <v>64</v>
      </c>
      <c r="E44" s="64">
        <v>1262.8</v>
      </c>
      <c r="F44" s="13">
        <v>551819000056189</v>
      </c>
      <c r="G44" s="10">
        <v>44110</v>
      </c>
      <c r="H44" s="11" t="s">
        <v>44</v>
      </c>
    </row>
    <row r="45" spans="1:8" ht="18" x14ac:dyDescent="0.2">
      <c r="A45" s="56">
        <v>44075</v>
      </c>
      <c r="B45" s="57">
        <v>0</v>
      </c>
      <c r="C45" s="58" t="s">
        <v>87</v>
      </c>
      <c r="D45" s="58" t="s">
        <v>64</v>
      </c>
      <c r="E45" s="64">
        <v>1243.8</v>
      </c>
      <c r="F45" s="13">
        <v>551819000057117</v>
      </c>
      <c r="G45" s="10">
        <v>44110</v>
      </c>
      <c r="H45" s="11" t="s">
        <v>44</v>
      </c>
    </row>
    <row r="46" spans="1:8" ht="18" x14ac:dyDescent="0.2">
      <c r="A46" s="56">
        <v>44075</v>
      </c>
      <c r="B46" s="57">
        <v>0</v>
      </c>
      <c r="C46" s="58" t="s">
        <v>91</v>
      </c>
      <c r="D46" s="58" t="s">
        <v>64</v>
      </c>
      <c r="E46" s="64">
        <v>1127</v>
      </c>
      <c r="F46" s="13">
        <v>551819000058671</v>
      </c>
      <c r="G46" s="10">
        <v>44110</v>
      </c>
      <c r="H46" s="11" t="s">
        <v>44</v>
      </c>
    </row>
    <row r="47" spans="1:8" ht="18" x14ac:dyDescent="0.2">
      <c r="A47" s="56">
        <v>44105</v>
      </c>
      <c r="B47" s="57">
        <v>0</v>
      </c>
      <c r="C47" s="58" t="s">
        <v>135</v>
      </c>
      <c r="D47" s="65" t="s">
        <v>183</v>
      </c>
      <c r="E47" s="59">
        <v>1667.52</v>
      </c>
      <c r="F47" s="13">
        <v>551819510051049</v>
      </c>
      <c r="G47" s="10">
        <v>44110</v>
      </c>
      <c r="H47" s="11" t="s">
        <v>44</v>
      </c>
    </row>
    <row r="48" spans="1:8" ht="18" x14ac:dyDescent="0.2">
      <c r="A48" s="56">
        <v>44075</v>
      </c>
      <c r="B48" s="57">
        <v>0</v>
      </c>
      <c r="C48" s="58" t="s">
        <v>135</v>
      </c>
      <c r="D48" s="65" t="s">
        <v>184</v>
      </c>
      <c r="E48" s="59">
        <v>339</v>
      </c>
      <c r="F48" s="13">
        <v>551819510051049</v>
      </c>
      <c r="G48" s="10">
        <v>44110</v>
      </c>
      <c r="H48" s="11" t="s">
        <v>44</v>
      </c>
    </row>
    <row r="49" spans="1:8" ht="18" x14ac:dyDescent="0.2">
      <c r="A49" s="56">
        <v>44075</v>
      </c>
      <c r="B49" s="57">
        <v>0</v>
      </c>
      <c r="C49" s="58" t="s">
        <v>136</v>
      </c>
      <c r="D49" s="58" t="s">
        <v>64</v>
      </c>
      <c r="E49" s="64">
        <v>1443</v>
      </c>
      <c r="F49" s="13">
        <v>552466000038033</v>
      </c>
      <c r="G49" s="10">
        <v>44110</v>
      </c>
      <c r="H49" s="11" t="s">
        <v>44</v>
      </c>
    </row>
    <row r="50" spans="1:8" ht="18" x14ac:dyDescent="0.2">
      <c r="A50" s="56">
        <v>44075</v>
      </c>
      <c r="B50" s="57">
        <v>0</v>
      </c>
      <c r="C50" s="58" t="s">
        <v>112</v>
      </c>
      <c r="D50" s="58" t="s">
        <v>64</v>
      </c>
      <c r="E50" s="64">
        <v>1292.8</v>
      </c>
      <c r="F50" s="13">
        <v>553011000054974</v>
      </c>
      <c r="G50" s="10">
        <v>44110</v>
      </c>
      <c r="H50" s="11" t="s">
        <v>44</v>
      </c>
    </row>
    <row r="51" spans="1:8" ht="18" x14ac:dyDescent="0.2">
      <c r="A51" s="56">
        <v>44075</v>
      </c>
      <c r="B51" s="57">
        <v>0</v>
      </c>
      <c r="C51" s="58" t="s">
        <v>96</v>
      </c>
      <c r="D51" s="58" t="s">
        <v>64</v>
      </c>
      <c r="E51" s="64">
        <v>1232.8</v>
      </c>
      <c r="F51" s="13">
        <v>553107000034283</v>
      </c>
      <c r="G51" s="10">
        <v>44110</v>
      </c>
      <c r="H51" s="11" t="s">
        <v>44</v>
      </c>
    </row>
    <row r="52" spans="1:8" ht="18" x14ac:dyDescent="0.2">
      <c r="A52" s="56">
        <v>44075</v>
      </c>
      <c r="B52" s="57">
        <v>0</v>
      </c>
      <c r="C52" s="58" t="s">
        <v>47</v>
      </c>
      <c r="D52" s="58" t="s">
        <v>64</v>
      </c>
      <c r="E52" s="64">
        <v>826.2</v>
      </c>
      <c r="F52" s="13">
        <v>553386000018197</v>
      </c>
      <c r="G52" s="10">
        <v>44110</v>
      </c>
      <c r="H52" s="11" t="s">
        <v>44</v>
      </c>
    </row>
    <row r="53" spans="1:8" ht="18" x14ac:dyDescent="0.2">
      <c r="A53" s="63">
        <v>44075</v>
      </c>
      <c r="B53" s="57">
        <v>0</v>
      </c>
      <c r="C53" s="58" t="s">
        <v>67</v>
      </c>
      <c r="D53" s="58" t="s">
        <v>64</v>
      </c>
      <c r="E53" s="64">
        <v>2997</v>
      </c>
      <c r="F53" s="13">
        <v>553558000017763</v>
      </c>
      <c r="G53" s="10">
        <v>44110</v>
      </c>
      <c r="H53" s="11" t="s">
        <v>44</v>
      </c>
    </row>
    <row r="54" spans="1:8" ht="18" x14ac:dyDescent="0.2">
      <c r="A54" s="63">
        <v>44097</v>
      </c>
      <c r="B54" s="57">
        <v>323</v>
      </c>
      <c r="C54" s="58" t="s">
        <v>185</v>
      </c>
      <c r="D54" s="58" t="s">
        <v>186</v>
      </c>
      <c r="E54" s="64">
        <v>600</v>
      </c>
      <c r="F54" s="13">
        <v>553558000025398</v>
      </c>
      <c r="G54" s="10">
        <v>44110</v>
      </c>
      <c r="H54" s="11" t="s">
        <v>44</v>
      </c>
    </row>
    <row r="55" spans="1:8" ht="18" x14ac:dyDescent="0.2">
      <c r="A55" s="56">
        <v>44075</v>
      </c>
      <c r="B55" s="57">
        <v>0</v>
      </c>
      <c r="C55" s="58" t="s">
        <v>48</v>
      </c>
      <c r="D55" s="58" t="s">
        <v>64</v>
      </c>
      <c r="E55" s="64">
        <v>1368.8</v>
      </c>
      <c r="F55" s="13">
        <v>553558000025545</v>
      </c>
      <c r="G55" s="10">
        <v>44110</v>
      </c>
      <c r="H55" s="11" t="s">
        <v>44</v>
      </c>
    </row>
    <row r="56" spans="1:8" ht="18" x14ac:dyDescent="0.2">
      <c r="A56" s="56">
        <v>44075</v>
      </c>
      <c r="B56" s="57">
        <v>0</v>
      </c>
      <c r="C56" s="66" t="s">
        <v>56</v>
      </c>
      <c r="D56" s="67" t="s">
        <v>64</v>
      </c>
      <c r="E56" s="68">
        <v>1399.8</v>
      </c>
      <c r="F56" s="14">
        <v>553558000025675</v>
      </c>
      <c r="G56" s="10">
        <v>44110</v>
      </c>
      <c r="H56" s="12" t="s">
        <v>44</v>
      </c>
    </row>
    <row r="57" spans="1:8" ht="18" x14ac:dyDescent="0.2">
      <c r="A57" s="56">
        <v>44075</v>
      </c>
      <c r="B57" s="57">
        <v>0</v>
      </c>
      <c r="C57" s="58" t="s">
        <v>65</v>
      </c>
      <c r="D57" s="58" t="s">
        <v>64</v>
      </c>
      <c r="E57" s="64">
        <v>1573.8</v>
      </c>
      <c r="F57" s="13">
        <v>553558000025738</v>
      </c>
      <c r="G57" s="10">
        <v>44110</v>
      </c>
      <c r="H57" s="11" t="s">
        <v>44</v>
      </c>
    </row>
    <row r="58" spans="1:8" ht="18" x14ac:dyDescent="0.2">
      <c r="A58" s="56">
        <v>44075</v>
      </c>
      <c r="B58" s="57">
        <v>0</v>
      </c>
      <c r="C58" s="58" t="s">
        <v>149</v>
      </c>
      <c r="D58" s="58" t="s">
        <v>64</v>
      </c>
      <c r="E58" s="64">
        <v>1365</v>
      </c>
      <c r="F58" s="13">
        <v>553558000028896</v>
      </c>
      <c r="G58" s="10">
        <v>44110</v>
      </c>
      <c r="H58" s="11" t="s">
        <v>44</v>
      </c>
    </row>
    <row r="59" spans="1:8" ht="18" x14ac:dyDescent="0.2">
      <c r="A59" s="56">
        <v>44075</v>
      </c>
      <c r="B59" s="57">
        <v>0</v>
      </c>
      <c r="C59" s="58" t="s">
        <v>139</v>
      </c>
      <c r="D59" s="58" t="s">
        <v>64</v>
      </c>
      <c r="E59" s="64">
        <v>1619.4</v>
      </c>
      <c r="F59" s="13">
        <v>554705000026093</v>
      </c>
      <c r="G59" s="10">
        <v>44110</v>
      </c>
      <c r="H59" s="11" t="s">
        <v>44</v>
      </c>
    </row>
    <row r="60" spans="1:8" ht="18" x14ac:dyDescent="0.2">
      <c r="A60" s="56">
        <v>44075</v>
      </c>
      <c r="B60" s="57">
        <v>0</v>
      </c>
      <c r="C60" s="58" t="s">
        <v>76</v>
      </c>
      <c r="D60" s="58" t="s">
        <v>64</v>
      </c>
      <c r="E60" s="64">
        <v>1572.8</v>
      </c>
      <c r="F60" s="13">
        <v>556761000046197</v>
      </c>
      <c r="G60" s="10">
        <v>44110</v>
      </c>
      <c r="H60" s="11" t="s">
        <v>44</v>
      </c>
    </row>
    <row r="61" spans="1:8" ht="18" x14ac:dyDescent="0.2">
      <c r="A61" s="56">
        <v>44075</v>
      </c>
      <c r="B61" s="57">
        <v>0</v>
      </c>
      <c r="C61" s="58" t="s">
        <v>95</v>
      </c>
      <c r="D61" s="58" t="s">
        <v>64</v>
      </c>
      <c r="E61" s="64">
        <v>1327.8</v>
      </c>
      <c r="F61" s="13">
        <v>556938000026456</v>
      </c>
      <c r="G61" s="10">
        <v>44110</v>
      </c>
      <c r="H61" s="11" t="s">
        <v>44</v>
      </c>
    </row>
    <row r="62" spans="1:8" ht="18" x14ac:dyDescent="0.2">
      <c r="A62" s="56">
        <v>44075</v>
      </c>
      <c r="B62" s="57">
        <v>0</v>
      </c>
      <c r="C62" s="58" t="s">
        <v>49</v>
      </c>
      <c r="D62" s="58" t="s">
        <v>64</v>
      </c>
      <c r="E62" s="64">
        <v>1091</v>
      </c>
      <c r="F62" s="13">
        <v>557039000010124</v>
      </c>
      <c r="G62" s="10">
        <v>44110</v>
      </c>
      <c r="H62" s="11" t="s">
        <v>44</v>
      </c>
    </row>
    <row r="63" spans="1:8" ht="18" x14ac:dyDescent="0.2">
      <c r="A63" s="56">
        <v>44105</v>
      </c>
      <c r="B63" s="23">
        <v>2.75030326421371E+16</v>
      </c>
      <c r="C63" s="58" t="s">
        <v>187</v>
      </c>
      <c r="D63" s="58" t="s">
        <v>93</v>
      </c>
      <c r="E63" s="64">
        <v>1646.96</v>
      </c>
      <c r="F63" s="60">
        <v>100601</v>
      </c>
      <c r="G63" s="10">
        <v>44110</v>
      </c>
      <c r="H63" s="11" t="s">
        <v>50</v>
      </c>
    </row>
    <row r="64" spans="1:8" ht="18" x14ac:dyDescent="0.2">
      <c r="A64" s="56">
        <v>44110</v>
      </c>
      <c r="B64" s="57">
        <v>5477</v>
      </c>
      <c r="C64" s="58" t="s">
        <v>188</v>
      </c>
      <c r="D64" s="58" t="s">
        <v>117</v>
      </c>
      <c r="E64" s="64">
        <v>1477.12</v>
      </c>
      <c r="F64" s="60">
        <v>100602</v>
      </c>
      <c r="G64" s="10">
        <v>44110</v>
      </c>
      <c r="H64" s="11" t="s">
        <v>41</v>
      </c>
    </row>
    <row r="65" spans="1:8" ht="18" x14ac:dyDescent="0.2">
      <c r="A65" s="56">
        <v>44084</v>
      </c>
      <c r="B65" s="57">
        <v>688289</v>
      </c>
      <c r="C65" s="58" t="s">
        <v>189</v>
      </c>
      <c r="D65" s="58" t="s">
        <v>190</v>
      </c>
      <c r="E65" s="64">
        <v>715.77</v>
      </c>
      <c r="F65" s="60">
        <v>100603</v>
      </c>
      <c r="G65" s="10">
        <v>44110</v>
      </c>
      <c r="H65" s="11" t="s">
        <v>41</v>
      </c>
    </row>
    <row r="66" spans="1:8" ht="18" x14ac:dyDescent="0.2">
      <c r="A66" s="56">
        <v>44075</v>
      </c>
      <c r="B66" s="57">
        <v>150</v>
      </c>
      <c r="C66" s="58" t="s">
        <v>64</v>
      </c>
      <c r="D66" s="58" t="s">
        <v>93</v>
      </c>
      <c r="E66" s="59">
        <v>2745.16</v>
      </c>
      <c r="F66" s="60">
        <v>100604</v>
      </c>
      <c r="G66" s="10">
        <v>44110</v>
      </c>
      <c r="H66" s="11" t="s">
        <v>50</v>
      </c>
    </row>
    <row r="67" spans="1:8" ht="18" x14ac:dyDescent="0.2">
      <c r="A67" s="56">
        <v>44080</v>
      </c>
      <c r="B67" s="57" t="s">
        <v>191</v>
      </c>
      <c r="C67" s="58" t="s">
        <v>179</v>
      </c>
      <c r="D67" s="58" t="s">
        <v>192</v>
      </c>
      <c r="E67" s="59">
        <v>330.39</v>
      </c>
      <c r="F67" s="60">
        <v>11015</v>
      </c>
      <c r="G67" s="10">
        <v>44110</v>
      </c>
      <c r="H67" s="11" t="s">
        <v>40</v>
      </c>
    </row>
    <row r="68" spans="1:8" ht="18" x14ac:dyDescent="0.2">
      <c r="A68" s="56">
        <v>44075</v>
      </c>
      <c r="B68" s="57">
        <v>43</v>
      </c>
      <c r="C68" s="58" t="s">
        <v>81</v>
      </c>
      <c r="D68" s="58" t="s">
        <v>80</v>
      </c>
      <c r="E68" s="59">
        <v>600</v>
      </c>
      <c r="F68" s="13">
        <v>553558510018517</v>
      </c>
      <c r="G68" s="10">
        <v>44111</v>
      </c>
      <c r="H68" s="11" t="s">
        <v>44</v>
      </c>
    </row>
    <row r="69" spans="1:8" ht="18" x14ac:dyDescent="0.2">
      <c r="A69" s="56">
        <v>44104</v>
      </c>
      <c r="B69" s="57">
        <v>284</v>
      </c>
      <c r="C69" s="58" t="s">
        <v>193</v>
      </c>
      <c r="D69" s="58" t="s">
        <v>194</v>
      </c>
      <c r="E69" s="59">
        <v>1008</v>
      </c>
      <c r="F69" s="60">
        <v>100701</v>
      </c>
      <c r="G69" s="10">
        <v>44111</v>
      </c>
      <c r="H69" s="11" t="s">
        <v>44</v>
      </c>
    </row>
    <row r="70" spans="1:8" ht="18" x14ac:dyDescent="0.2">
      <c r="A70" s="56">
        <v>44098</v>
      </c>
      <c r="B70" s="57">
        <v>276992</v>
      </c>
      <c r="C70" s="58" t="s">
        <v>172</v>
      </c>
      <c r="D70" s="58" t="s">
        <v>195</v>
      </c>
      <c r="E70" s="59">
        <v>659.04</v>
      </c>
      <c r="F70" s="60">
        <v>100702</v>
      </c>
      <c r="G70" s="10">
        <v>44111</v>
      </c>
      <c r="H70" s="11" t="s">
        <v>41</v>
      </c>
    </row>
    <row r="71" spans="1:8" ht="18" x14ac:dyDescent="0.2">
      <c r="A71" s="56">
        <v>44099</v>
      </c>
      <c r="B71" s="57">
        <v>290647</v>
      </c>
      <c r="C71" s="58" t="s">
        <v>196</v>
      </c>
      <c r="D71" s="58" t="s">
        <v>197</v>
      </c>
      <c r="E71" s="59">
        <v>2158.1999999999998</v>
      </c>
      <c r="F71" s="60">
        <v>100703</v>
      </c>
      <c r="G71" s="10">
        <v>44111</v>
      </c>
      <c r="H71" s="11" t="s">
        <v>41</v>
      </c>
    </row>
    <row r="72" spans="1:8" ht="18" x14ac:dyDescent="0.2">
      <c r="A72" s="56">
        <v>44110</v>
      </c>
      <c r="B72" s="57">
        <v>127685</v>
      </c>
      <c r="C72" s="58" t="s">
        <v>61</v>
      </c>
      <c r="D72" s="58" t="s">
        <v>130</v>
      </c>
      <c r="E72" s="59">
        <v>465.47</v>
      </c>
      <c r="F72" s="60">
        <v>100704</v>
      </c>
      <c r="G72" s="10">
        <v>44111</v>
      </c>
      <c r="H72" s="11" t="s">
        <v>41</v>
      </c>
    </row>
    <row r="73" spans="1:8" ht="18" x14ac:dyDescent="0.2">
      <c r="A73" s="56">
        <v>44097</v>
      </c>
      <c r="B73" s="57" t="s">
        <v>198</v>
      </c>
      <c r="C73" s="58" t="s">
        <v>114</v>
      </c>
      <c r="D73" s="58" t="s">
        <v>43</v>
      </c>
      <c r="E73" s="59">
        <v>4698.5</v>
      </c>
      <c r="F73" s="13">
        <v>550583000126863</v>
      </c>
      <c r="G73" s="10">
        <v>44113</v>
      </c>
      <c r="H73" s="11" t="s">
        <v>44</v>
      </c>
    </row>
    <row r="74" spans="1:8" ht="18" x14ac:dyDescent="0.2">
      <c r="A74" s="56">
        <v>44075</v>
      </c>
      <c r="B74" s="57">
        <v>42</v>
      </c>
      <c r="C74" s="58" t="s">
        <v>199</v>
      </c>
      <c r="D74" s="58" t="s">
        <v>80</v>
      </c>
      <c r="E74" s="59">
        <v>600</v>
      </c>
      <c r="F74" s="60">
        <v>100901</v>
      </c>
      <c r="G74" s="10">
        <v>44113</v>
      </c>
      <c r="H74" s="11" t="s">
        <v>44</v>
      </c>
    </row>
    <row r="75" spans="1:8" ht="18" x14ac:dyDescent="0.2">
      <c r="A75" s="56">
        <v>44094</v>
      </c>
      <c r="B75" s="57">
        <v>4144356</v>
      </c>
      <c r="C75" s="58" t="s">
        <v>110</v>
      </c>
      <c r="D75" s="58" t="s">
        <v>111</v>
      </c>
      <c r="E75" s="59">
        <v>222.57</v>
      </c>
      <c r="F75" s="60">
        <v>100902</v>
      </c>
      <c r="G75" s="10">
        <v>44113</v>
      </c>
      <c r="H75" s="11" t="s">
        <v>41</v>
      </c>
    </row>
    <row r="76" spans="1:8" ht="18" x14ac:dyDescent="0.2">
      <c r="A76" s="56">
        <v>44098</v>
      </c>
      <c r="B76" s="57">
        <v>2851</v>
      </c>
      <c r="C76" s="58" t="s">
        <v>200</v>
      </c>
      <c r="D76" s="58" t="s">
        <v>201</v>
      </c>
      <c r="E76" s="59">
        <v>330</v>
      </c>
      <c r="F76" s="60">
        <v>100903</v>
      </c>
      <c r="G76" s="10">
        <v>44113</v>
      </c>
      <c r="H76" s="11" t="s">
        <v>41</v>
      </c>
    </row>
    <row r="77" spans="1:8" ht="18" x14ac:dyDescent="0.2">
      <c r="A77" s="56">
        <v>44097</v>
      </c>
      <c r="B77" s="57">
        <v>69716</v>
      </c>
      <c r="C77" s="58" t="s">
        <v>189</v>
      </c>
      <c r="D77" s="58" t="s">
        <v>202</v>
      </c>
      <c r="E77" s="59">
        <v>950.37</v>
      </c>
      <c r="F77" s="60">
        <v>100904</v>
      </c>
      <c r="G77" s="10">
        <v>44113</v>
      </c>
      <c r="H77" s="11" t="s">
        <v>41</v>
      </c>
    </row>
    <row r="78" spans="1:8" ht="18" x14ac:dyDescent="0.2">
      <c r="A78" s="56">
        <v>44095</v>
      </c>
      <c r="B78" s="57">
        <v>94514</v>
      </c>
      <c r="C78" s="58" t="s">
        <v>203</v>
      </c>
      <c r="D78" s="58" t="s">
        <v>153</v>
      </c>
      <c r="E78" s="59">
        <v>4968</v>
      </c>
      <c r="F78" s="60">
        <v>100905</v>
      </c>
      <c r="G78" s="10">
        <v>44113</v>
      </c>
      <c r="H78" s="11" t="s">
        <v>41</v>
      </c>
    </row>
    <row r="79" spans="1:8" ht="18" x14ac:dyDescent="0.2">
      <c r="A79" s="56">
        <v>44095</v>
      </c>
      <c r="B79" s="57">
        <v>94515</v>
      </c>
      <c r="C79" s="58" t="s">
        <v>203</v>
      </c>
      <c r="D79" s="58" t="s">
        <v>155</v>
      </c>
      <c r="E79" s="59">
        <v>9692.4</v>
      </c>
      <c r="F79" s="60">
        <v>100906</v>
      </c>
      <c r="G79" s="10">
        <v>44113</v>
      </c>
      <c r="H79" s="11" t="s">
        <v>41</v>
      </c>
    </row>
    <row r="80" spans="1:8" ht="18" x14ac:dyDescent="0.2">
      <c r="A80" s="56">
        <v>44099</v>
      </c>
      <c r="B80" s="57">
        <v>277186</v>
      </c>
      <c r="C80" s="58" t="s">
        <v>172</v>
      </c>
      <c r="D80" s="58" t="s">
        <v>204</v>
      </c>
      <c r="E80" s="59">
        <v>1535</v>
      </c>
      <c r="F80" s="60">
        <v>100907</v>
      </c>
      <c r="G80" s="10">
        <v>44113</v>
      </c>
      <c r="H80" s="11" t="s">
        <v>41</v>
      </c>
    </row>
    <row r="81" spans="1:8" ht="18" x14ac:dyDescent="0.2">
      <c r="A81" s="56">
        <v>44103</v>
      </c>
      <c r="B81" s="57">
        <v>277719</v>
      </c>
      <c r="C81" s="58" t="s">
        <v>172</v>
      </c>
      <c r="D81" s="58" t="s">
        <v>206</v>
      </c>
      <c r="E81" s="59">
        <v>3710.33</v>
      </c>
      <c r="F81" s="60">
        <v>100908</v>
      </c>
      <c r="G81" s="10">
        <v>44113</v>
      </c>
      <c r="H81" s="11" t="s">
        <v>41</v>
      </c>
    </row>
    <row r="82" spans="1:8" ht="18" x14ac:dyDescent="0.2">
      <c r="A82" s="56">
        <v>44103</v>
      </c>
      <c r="B82" s="57">
        <v>277801</v>
      </c>
      <c r="C82" s="58" t="s">
        <v>172</v>
      </c>
      <c r="D82" s="58" t="s">
        <v>207</v>
      </c>
      <c r="E82" s="59">
        <v>2156.5100000000002</v>
      </c>
      <c r="F82" s="60">
        <v>100909</v>
      </c>
      <c r="G82" s="10">
        <v>44113</v>
      </c>
      <c r="H82" s="11" t="s">
        <v>41</v>
      </c>
    </row>
    <row r="83" spans="1:8" ht="18" x14ac:dyDescent="0.2">
      <c r="A83" s="56">
        <v>44102</v>
      </c>
      <c r="B83" s="57">
        <v>277472</v>
      </c>
      <c r="C83" s="58" t="s">
        <v>172</v>
      </c>
      <c r="D83" s="58" t="s">
        <v>205</v>
      </c>
      <c r="E83" s="59">
        <v>2451.08</v>
      </c>
      <c r="F83" s="60">
        <v>100910</v>
      </c>
      <c r="G83" s="10">
        <v>44113</v>
      </c>
      <c r="H83" s="11" t="s">
        <v>41</v>
      </c>
    </row>
    <row r="84" spans="1:8" ht="18" x14ac:dyDescent="0.2">
      <c r="A84" s="56">
        <v>44105</v>
      </c>
      <c r="B84" s="57">
        <v>13113</v>
      </c>
      <c r="C84" s="58" t="s">
        <v>152</v>
      </c>
      <c r="D84" s="58" t="s">
        <v>94</v>
      </c>
      <c r="E84" s="59">
        <v>10.45</v>
      </c>
      <c r="F84" s="13">
        <v>842831200089290</v>
      </c>
      <c r="G84" s="10">
        <v>44113</v>
      </c>
      <c r="H84" s="11" t="s">
        <v>42</v>
      </c>
    </row>
    <row r="85" spans="1:8" ht="18" x14ac:dyDescent="0.2">
      <c r="A85" s="56">
        <v>44075</v>
      </c>
      <c r="B85" s="57">
        <v>0</v>
      </c>
      <c r="C85" s="58" t="s">
        <v>208</v>
      </c>
      <c r="D85" s="58" t="s">
        <v>209</v>
      </c>
      <c r="E85" s="59">
        <v>1145.25</v>
      </c>
      <c r="F85" s="13">
        <v>553558000017353</v>
      </c>
      <c r="G85" s="10">
        <v>44117</v>
      </c>
      <c r="H85" s="11" t="s">
        <v>44</v>
      </c>
    </row>
    <row r="86" spans="1:8" ht="18" x14ac:dyDescent="0.2">
      <c r="A86" s="56">
        <v>44075</v>
      </c>
      <c r="B86" s="57">
        <v>0</v>
      </c>
      <c r="C86" s="58" t="s">
        <v>210</v>
      </c>
      <c r="D86" s="58" t="s">
        <v>209</v>
      </c>
      <c r="E86" s="59">
        <v>588</v>
      </c>
      <c r="F86" s="13">
        <v>553558000021772</v>
      </c>
      <c r="G86" s="10">
        <v>44117</v>
      </c>
      <c r="H86" s="11" t="s">
        <v>44</v>
      </c>
    </row>
    <row r="87" spans="1:8" ht="18" x14ac:dyDescent="0.2">
      <c r="A87" s="56">
        <v>44104</v>
      </c>
      <c r="B87" s="57">
        <v>58</v>
      </c>
      <c r="C87" s="58" t="s">
        <v>211</v>
      </c>
      <c r="D87" s="58" t="s">
        <v>125</v>
      </c>
      <c r="E87" s="59">
        <v>2700</v>
      </c>
      <c r="F87" s="13">
        <v>554298000016007</v>
      </c>
      <c r="G87" s="10">
        <v>44117</v>
      </c>
      <c r="H87" s="11" t="s">
        <v>44</v>
      </c>
    </row>
    <row r="88" spans="1:8" ht="18" x14ac:dyDescent="0.2">
      <c r="A88" s="56">
        <v>44075</v>
      </c>
      <c r="B88" s="22">
        <v>529007027101</v>
      </c>
      <c r="C88" s="58" t="s">
        <v>212</v>
      </c>
      <c r="D88" s="58" t="s">
        <v>213</v>
      </c>
      <c r="E88" s="59">
        <v>420.27</v>
      </c>
      <c r="F88" s="60">
        <v>101301</v>
      </c>
      <c r="G88" s="10">
        <v>44117</v>
      </c>
      <c r="H88" s="11" t="s">
        <v>40</v>
      </c>
    </row>
    <row r="89" spans="1:8" ht="18" x14ac:dyDescent="0.2">
      <c r="A89" s="56">
        <v>44075</v>
      </c>
      <c r="B89" s="22">
        <v>511909651511</v>
      </c>
      <c r="C89" s="58" t="s">
        <v>212</v>
      </c>
      <c r="D89" s="58" t="s">
        <v>214</v>
      </c>
      <c r="E89" s="59">
        <v>1347.77</v>
      </c>
      <c r="F89" s="60">
        <v>101302</v>
      </c>
      <c r="G89" s="10">
        <v>44117</v>
      </c>
      <c r="H89" s="11" t="s">
        <v>40</v>
      </c>
    </row>
    <row r="90" spans="1:8" ht="18" x14ac:dyDescent="0.2">
      <c r="A90" s="56">
        <v>44117</v>
      </c>
      <c r="B90" s="57">
        <v>5590</v>
      </c>
      <c r="C90" s="58" t="s">
        <v>188</v>
      </c>
      <c r="D90" s="58" t="s">
        <v>117</v>
      </c>
      <c r="E90" s="59">
        <v>1642.11</v>
      </c>
      <c r="F90" s="60">
        <v>101303</v>
      </c>
      <c r="G90" s="10">
        <v>44117</v>
      </c>
      <c r="H90" s="11" t="s">
        <v>40</v>
      </c>
    </row>
    <row r="91" spans="1:8" ht="18" x14ac:dyDescent="0.2">
      <c r="A91" s="56">
        <v>44099</v>
      </c>
      <c r="B91" s="57">
        <v>9159</v>
      </c>
      <c r="C91" s="58" t="s">
        <v>106</v>
      </c>
      <c r="D91" s="58" t="s">
        <v>215</v>
      </c>
      <c r="E91" s="59">
        <v>589.55999999999995</v>
      </c>
      <c r="F91" s="60">
        <v>101304</v>
      </c>
      <c r="G91" s="10">
        <v>44117</v>
      </c>
      <c r="H91" s="11" t="s">
        <v>41</v>
      </c>
    </row>
    <row r="92" spans="1:8" ht="18" x14ac:dyDescent="0.2">
      <c r="A92" s="56">
        <v>44099</v>
      </c>
      <c r="B92" s="57">
        <v>6569</v>
      </c>
      <c r="C92" s="58" t="s">
        <v>216</v>
      </c>
      <c r="D92" s="58" t="s">
        <v>151</v>
      </c>
      <c r="E92" s="59">
        <v>1474.4</v>
      </c>
      <c r="F92" s="60">
        <v>101305</v>
      </c>
      <c r="G92" s="10">
        <v>44117</v>
      </c>
      <c r="H92" s="11" t="s">
        <v>41</v>
      </c>
    </row>
    <row r="93" spans="1:8" ht="18" x14ac:dyDescent="0.2">
      <c r="A93" s="56">
        <v>44105</v>
      </c>
      <c r="B93" s="57">
        <v>19938</v>
      </c>
      <c r="C93" s="58" t="s">
        <v>217</v>
      </c>
      <c r="D93" s="58" t="s">
        <v>218</v>
      </c>
      <c r="E93" s="59">
        <v>531.5</v>
      </c>
      <c r="F93" s="60">
        <v>101306</v>
      </c>
      <c r="G93" s="10">
        <v>44117</v>
      </c>
      <c r="H93" s="11" t="s">
        <v>41</v>
      </c>
    </row>
    <row r="94" spans="1:8" ht="18" x14ac:dyDescent="0.2">
      <c r="A94" s="56">
        <v>44105</v>
      </c>
      <c r="B94" s="57">
        <v>19938</v>
      </c>
      <c r="C94" s="58" t="s">
        <v>217</v>
      </c>
      <c r="D94" s="58" t="s">
        <v>219</v>
      </c>
      <c r="E94" s="59">
        <v>531.5</v>
      </c>
      <c r="F94" s="60">
        <v>101306</v>
      </c>
      <c r="G94" s="10">
        <v>44117</v>
      </c>
      <c r="H94" s="11" t="s">
        <v>41</v>
      </c>
    </row>
    <row r="95" spans="1:8" ht="18" x14ac:dyDescent="0.2">
      <c r="A95" s="56">
        <v>44105</v>
      </c>
      <c r="B95" s="57">
        <v>1064</v>
      </c>
      <c r="C95" s="58" t="s">
        <v>220</v>
      </c>
      <c r="D95" s="58" t="s">
        <v>221</v>
      </c>
      <c r="E95" s="59">
        <v>2725</v>
      </c>
      <c r="F95" s="60">
        <v>101308</v>
      </c>
      <c r="G95" s="10">
        <v>44117</v>
      </c>
      <c r="H95" s="11" t="s">
        <v>41</v>
      </c>
    </row>
    <row r="96" spans="1:8" ht="18" x14ac:dyDescent="0.2">
      <c r="A96" s="56">
        <v>44105</v>
      </c>
      <c r="B96" s="57">
        <v>278328</v>
      </c>
      <c r="C96" s="58" t="s">
        <v>172</v>
      </c>
      <c r="D96" s="58" t="s">
        <v>107</v>
      </c>
      <c r="E96" s="59">
        <v>1433.7</v>
      </c>
      <c r="F96" s="60">
        <v>101309</v>
      </c>
      <c r="G96" s="10">
        <v>44117</v>
      </c>
      <c r="H96" s="11" t="s">
        <v>41</v>
      </c>
    </row>
    <row r="97" spans="1:8" ht="18" x14ac:dyDescent="0.2">
      <c r="A97" s="56">
        <v>44105</v>
      </c>
      <c r="B97" s="57">
        <v>13113</v>
      </c>
      <c r="C97" s="58" t="s">
        <v>152</v>
      </c>
      <c r="D97" s="58" t="s">
        <v>222</v>
      </c>
      <c r="E97" s="59">
        <v>1.2</v>
      </c>
      <c r="F97" s="13">
        <v>872880700117942</v>
      </c>
      <c r="G97" s="10">
        <v>44118</v>
      </c>
      <c r="H97" s="11" t="s">
        <v>42</v>
      </c>
    </row>
    <row r="98" spans="1:8" ht="18" x14ac:dyDescent="0.2">
      <c r="A98" s="56">
        <v>44105</v>
      </c>
      <c r="B98" s="57">
        <v>13113</v>
      </c>
      <c r="C98" s="58" t="s">
        <v>152</v>
      </c>
      <c r="D98" s="58" t="s">
        <v>222</v>
      </c>
      <c r="E98" s="59">
        <v>1.2</v>
      </c>
      <c r="F98" s="13">
        <v>872880700117943</v>
      </c>
      <c r="G98" s="10">
        <v>44118</v>
      </c>
      <c r="H98" s="11" t="s">
        <v>42</v>
      </c>
    </row>
    <row r="99" spans="1:8" ht="18" x14ac:dyDescent="0.2">
      <c r="A99" s="56">
        <v>44112</v>
      </c>
      <c r="B99" s="57">
        <v>61</v>
      </c>
      <c r="C99" s="58" t="s">
        <v>211</v>
      </c>
      <c r="D99" s="58" t="s">
        <v>125</v>
      </c>
      <c r="E99" s="59">
        <v>2700</v>
      </c>
      <c r="F99" s="13">
        <v>554298000016007</v>
      </c>
      <c r="G99" s="10">
        <v>44120</v>
      </c>
      <c r="H99" s="11" t="s">
        <v>44</v>
      </c>
    </row>
    <row r="100" spans="1:8" ht="18" x14ac:dyDescent="0.2">
      <c r="A100" s="56">
        <v>44075</v>
      </c>
      <c r="B100" s="57">
        <v>215381</v>
      </c>
      <c r="C100" s="58" t="s">
        <v>261</v>
      </c>
      <c r="D100" s="58" t="s">
        <v>140</v>
      </c>
      <c r="E100" s="59">
        <v>146.77000000000001</v>
      </c>
      <c r="F100" s="60">
        <v>101601</v>
      </c>
      <c r="G100" s="10">
        <v>44120</v>
      </c>
      <c r="H100" s="11" t="s">
        <v>50</v>
      </c>
    </row>
    <row r="101" spans="1:8" ht="18" x14ac:dyDescent="0.2">
      <c r="A101" s="56">
        <v>44104</v>
      </c>
      <c r="B101" s="57">
        <v>3208</v>
      </c>
      <c r="C101" s="58" t="s">
        <v>223</v>
      </c>
      <c r="D101" s="58" t="s">
        <v>224</v>
      </c>
      <c r="E101" s="59">
        <v>2466.88</v>
      </c>
      <c r="F101" s="60">
        <v>101602</v>
      </c>
      <c r="G101" s="10">
        <v>44120</v>
      </c>
      <c r="H101" s="11" t="s">
        <v>50</v>
      </c>
    </row>
    <row r="102" spans="1:8" ht="18" x14ac:dyDescent="0.2">
      <c r="A102" s="56">
        <v>44075</v>
      </c>
      <c r="B102" s="57">
        <v>561</v>
      </c>
      <c r="C102" s="58" t="s">
        <v>64</v>
      </c>
      <c r="D102" s="58" t="s">
        <v>264</v>
      </c>
      <c r="E102" s="59">
        <v>463.56</v>
      </c>
      <c r="F102" s="60">
        <v>101603</v>
      </c>
      <c r="G102" s="10">
        <v>44120</v>
      </c>
      <c r="H102" s="11" t="s">
        <v>50</v>
      </c>
    </row>
    <row r="103" spans="1:8" ht="18" x14ac:dyDescent="0.2">
      <c r="A103" s="56">
        <v>44075</v>
      </c>
      <c r="B103" s="57">
        <v>8301</v>
      </c>
      <c r="C103" s="58" t="s">
        <v>64</v>
      </c>
      <c r="D103" s="58" t="s">
        <v>158</v>
      </c>
      <c r="E103" s="59">
        <v>386.63</v>
      </c>
      <c r="F103" s="60">
        <v>101604</v>
      </c>
      <c r="G103" s="10">
        <v>44120</v>
      </c>
      <c r="H103" s="11" t="s">
        <v>50</v>
      </c>
    </row>
    <row r="104" spans="1:8" ht="18" x14ac:dyDescent="0.2">
      <c r="A104" s="56">
        <v>44075</v>
      </c>
      <c r="B104" s="57">
        <v>561</v>
      </c>
      <c r="C104" s="58" t="s">
        <v>262</v>
      </c>
      <c r="D104" s="58" t="s">
        <v>263</v>
      </c>
      <c r="E104" s="59">
        <v>246.73</v>
      </c>
      <c r="F104" s="60">
        <v>101605</v>
      </c>
      <c r="G104" s="10">
        <v>44120</v>
      </c>
      <c r="H104" s="11" t="s">
        <v>50</v>
      </c>
    </row>
    <row r="105" spans="1:8" ht="18" x14ac:dyDescent="0.2">
      <c r="A105" s="56">
        <v>44075</v>
      </c>
      <c r="B105" s="57">
        <v>2100</v>
      </c>
      <c r="C105" s="58" t="s">
        <v>64</v>
      </c>
      <c r="D105" s="58" t="s">
        <v>88</v>
      </c>
      <c r="E105" s="59">
        <v>13435.4</v>
      </c>
      <c r="F105" s="60">
        <v>101606</v>
      </c>
      <c r="G105" s="10">
        <v>44120</v>
      </c>
      <c r="H105" s="11" t="s">
        <v>50</v>
      </c>
    </row>
    <row r="106" spans="1:8" ht="18" x14ac:dyDescent="0.2">
      <c r="A106" s="56">
        <v>44106</v>
      </c>
      <c r="B106" s="57">
        <v>278605</v>
      </c>
      <c r="C106" s="58" t="s">
        <v>172</v>
      </c>
      <c r="D106" s="58" t="s">
        <v>204</v>
      </c>
      <c r="E106" s="59">
        <v>1612.8</v>
      </c>
      <c r="F106" s="60">
        <v>101607</v>
      </c>
      <c r="G106" s="10">
        <v>44120</v>
      </c>
      <c r="H106" s="11" t="s">
        <v>41</v>
      </c>
    </row>
    <row r="107" spans="1:8" ht="18" x14ac:dyDescent="0.2">
      <c r="A107" s="56">
        <v>44109</v>
      </c>
      <c r="B107" s="57">
        <v>278874</v>
      </c>
      <c r="C107" s="58" t="s">
        <v>172</v>
      </c>
      <c r="D107" s="58" t="s">
        <v>109</v>
      </c>
      <c r="E107" s="59">
        <v>2556.86</v>
      </c>
      <c r="F107" s="60">
        <v>101608</v>
      </c>
      <c r="G107" s="10">
        <v>44120</v>
      </c>
      <c r="H107" s="11" t="s">
        <v>41</v>
      </c>
    </row>
    <row r="108" spans="1:8" ht="18" x14ac:dyDescent="0.2">
      <c r="A108" s="56">
        <v>44110</v>
      </c>
      <c r="B108" s="57">
        <v>279312</v>
      </c>
      <c r="C108" s="58" t="s">
        <v>172</v>
      </c>
      <c r="D108" s="58" t="s">
        <v>225</v>
      </c>
      <c r="E108" s="59">
        <v>3595.36</v>
      </c>
      <c r="F108" s="60">
        <v>101609</v>
      </c>
      <c r="G108" s="10">
        <v>44120</v>
      </c>
      <c r="H108" s="11" t="s">
        <v>41</v>
      </c>
    </row>
    <row r="109" spans="1:8" ht="18" x14ac:dyDescent="0.2">
      <c r="A109" s="56">
        <v>44110</v>
      </c>
      <c r="B109" s="57">
        <v>279266</v>
      </c>
      <c r="C109" s="58" t="s">
        <v>172</v>
      </c>
      <c r="D109" s="58" t="s">
        <v>226</v>
      </c>
      <c r="E109" s="59">
        <v>864.81</v>
      </c>
      <c r="F109" s="60">
        <v>101810</v>
      </c>
      <c r="G109" s="10">
        <v>44120</v>
      </c>
      <c r="H109" s="11" t="s">
        <v>41</v>
      </c>
    </row>
    <row r="110" spans="1:8" ht="18" x14ac:dyDescent="0.2">
      <c r="A110" s="56">
        <v>44105</v>
      </c>
      <c r="B110" s="57">
        <v>13113</v>
      </c>
      <c r="C110" s="58" t="s">
        <v>152</v>
      </c>
      <c r="D110" s="58" t="s">
        <v>222</v>
      </c>
      <c r="E110" s="59">
        <v>1.2</v>
      </c>
      <c r="F110" s="13">
        <v>832901200398031</v>
      </c>
      <c r="G110" s="10">
        <v>44120</v>
      </c>
      <c r="H110" s="11" t="s">
        <v>41</v>
      </c>
    </row>
    <row r="111" spans="1:8" ht="18" x14ac:dyDescent="0.2">
      <c r="A111" s="56">
        <v>44120</v>
      </c>
      <c r="B111" s="57">
        <v>0</v>
      </c>
      <c r="C111" s="58" t="s">
        <v>90</v>
      </c>
      <c r="D111" s="58" t="s">
        <v>116</v>
      </c>
      <c r="E111" s="59">
        <v>3857.38</v>
      </c>
      <c r="F111" s="13">
        <v>551819000028284</v>
      </c>
      <c r="G111" s="10">
        <v>44124</v>
      </c>
      <c r="H111" s="11" t="s">
        <v>44</v>
      </c>
    </row>
    <row r="112" spans="1:8" ht="18" x14ac:dyDescent="0.2">
      <c r="A112" s="56">
        <v>44124</v>
      </c>
      <c r="B112" s="57">
        <v>5695</v>
      </c>
      <c r="C112" s="58" t="s">
        <v>188</v>
      </c>
      <c r="D112" s="58" t="s">
        <v>117</v>
      </c>
      <c r="E112" s="59">
        <v>1288.55</v>
      </c>
      <c r="F112" s="60">
        <v>102001</v>
      </c>
      <c r="G112" s="10">
        <v>44124</v>
      </c>
      <c r="H112" s="11" t="s">
        <v>41</v>
      </c>
    </row>
    <row r="113" spans="1:8" ht="18" x14ac:dyDescent="0.2">
      <c r="A113" s="56">
        <v>44112</v>
      </c>
      <c r="B113" s="57">
        <v>279787</v>
      </c>
      <c r="C113" s="58" t="s">
        <v>172</v>
      </c>
      <c r="D113" s="58" t="s">
        <v>227</v>
      </c>
      <c r="E113" s="59">
        <v>4066.92</v>
      </c>
      <c r="F113" s="60">
        <v>102002</v>
      </c>
      <c r="G113" s="10">
        <v>44124</v>
      </c>
      <c r="H113" s="11" t="s">
        <v>41</v>
      </c>
    </row>
    <row r="114" spans="1:8" ht="18" x14ac:dyDescent="0.2">
      <c r="A114" s="56">
        <v>44109</v>
      </c>
      <c r="B114" s="57">
        <v>1309</v>
      </c>
      <c r="C114" s="58" t="s">
        <v>228</v>
      </c>
      <c r="D114" s="58" t="s">
        <v>229</v>
      </c>
      <c r="E114" s="59">
        <v>523.63</v>
      </c>
      <c r="F114" s="60">
        <v>102003</v>
      </c>
      <c r="G114" s="10">
        <v>44124</v>
      </c>
      <c r="H114" s="11" t="s">
        <v>41</v>
      </c>
    </row>
    <row r="115" spans="1:8" ht="18" x14ac:dyDescent="0.2">
      <c r="A115" s="56">
        <v>44106</v>
      </c>
      <c r="B115" s="57">
        <v>199516</v>
      </c>
      <c r="C115" s="58" t="s">
        <v>230</v>
      </c>
      <c r="D115" s="58" t="s">
        <v>231</v>
      </c>
      <c r="E115" s="59">
        <v>3112.95</v>
      </c>
      <c r="F115" s="60">
        <v>102004</v>
      </c>
      <c r="G115" s="10">
        <v>44124</v>
      </c>
      <c r="H115" s="11" t="s">
        <v>41</v>
      </c>
    </row>
    <row r="116" spans="1:8" ht="18" x14ac:dyDescent="0.2">
      <c r="A116" s="56">
        <v>44106</v>
      </c>
      <c r="B116" s="57">
        <v>11486</v>
      </c>
      <c r="C116" s="58" t="s">
        <v>232</v>
      </c>
      <c r="D116" s="58" t="s">
        <v>233</v>
      </c>
      <c r="E116" s="59">
        <v>475</v>
      </c>
      <c r="F116" s="60">
        <v>102005</v>
      </c>
      <c r="G116" s="10">
        <v>44124</v>
      </c>
      <c r="H116" s="11" t="s">
        <v>41</v>
      </c>
    </row>
    <row r="117" spans="1:8" ht="18" x14ac:dyDescent="0.2">
      <c r="A117" s="56">
        <v>44106</v>
      </c>
      <c r="B117" s="57">
        <v>987694</v>
      </c>
      <c r="C117" s="58" t="s">
        <v>234</v>
      </c>
      <c r="D117" s="58" t="s">
        <v>150</v>
      </c>
      <c r="E117" s="59">
        <v>1530</v>
      </c>
      <c r="F117" s="60">
        <v>102006</v>
      </c>
      <c r="G117" s="10">
        <v>44124</v>
      </c>
      <c r="H117" s="11" t="s">
        <v>41</v>
      </c>
    </row>
    <row r="118" spans="1:8" ht="18" x14ac:dyDescent="0.2">
      <c r="A118" s="56">
        <v>44110</v>
      </c>
      <c r="B118" s="57">
        <v>645974</v>
      </c>
      <c r="C118" s="58" t="s">
        <v>235</v>
      </c>
      <c r="D118" s="58" t="s">
        <v>236</v>
      </c>
      <c r="E118" s="59">
        <v>3750</v>
      </c>
      <c r="F118" s="60">
        <v>102007</v>
      </c>
      <c r="G118" s="10">
        <v>44124</v>
      </c>
      <c r="H118" s="11" t="s">
        <v>41</v>
      </c>
    </row>
    <row r="119" spans="1:8" ht="18" x14ac:dyDescent="0.2">
      <c r="A119" s="56">
        <v>44120</v>
      </c>
      <c r="B119" s="23">
        <v>2.93031811421371E+16</v>
      </c>
      <c r="C119" s="58" t="s">
        <v>237</v>
      </c>
      <c r="D119" s="58" t="s">
        <v>238</v>
      </c>
      <c r="E119" s="59">
        <v>624.76</v>
      </c>
      <c r="F119" s="60">
        <v>102008</v>
      </c>
      <c r="G119" s="10">
        <v>44124</v>
      </c>
      <c r="H119" s="11" t="s">
        <v>50</v>
      </c>
    </row>
    <row r="120" spans="1:8" ht="18" x14ac:dyDescent="0.2">
      <c r="A120" s="56">
        <v>44105</v>
      </c>
      <c r="B120" s="57">
        <v>13113</v>
      </c>
      <c r="C120" s="58" t="s">
        <v>152</v>
      </c>
      <c r="D120" s="58" t="s">
        <v>222</v>
      </c>
      <c r="E120" s="59">
        <v>1.2</v>
      </c>
      <c r="F120" s="13">
        <v>832941200439324</v>
      </c>
      <c r="G120" s="10">
        <v>44124</v>
      </c>
      <c r="H120" s="11" t="s">
        <v>42</v>
      </c>
    </row>
    <row r="121" spans="1:8" ht="18" x14ac:dyDescent="0.2">
      <c r="A121" s="56">
        <v>44105</v>
      </c>
      <c r="B121" s="57">
        <v>13113</v>
      </c>
      <c r="C121" s="58" t="s">
        <v>152</v>
      </c>
      <c r="D121" s="58" t="s">
        <v>97</v>
      </c>
      <c r="E121" s="59">
        <v>84</v>
      </c>
      <c r="F121" s="13">
        <v>882941000435899</v>
      </c>
      <c r="G121" s="10">
        <v>44124</v>
      </c>
      <c r="H121" s="11" t="s">
        <v>42</v>
      </c>
    </row>
    <row r="122" spans="1:8" ht="18" x14ac:dyDescent="0.2">
      <c r="A122" s="56">
        <v>44075</v>
      </c>
      <c r="B122" s="24">
        <v>1489014934481</v>
      </c>
      <c r="C122" s="58" t="s">
        <v>79</v>
      </c>
      <c r="D122" s="58" t="s">
        <v>239</v>
      </c>
      <c r="E122" s="59">
        <v>700.14</v>
      </c>
      <c r="F122" s="60">
        <v>43956</v>
      </c>
      <c r="G122" s="10">
        <v>44124</v>
      </c>
      <c r="H122" s="11" t="s">
        <v>40</v>
      </c>
    </row>
    <row r="123" spans="1:8" ht="18" x14ac:dyDescent="0.2">
      <c r="A123" s="56">
        <v>44075</v>
      </c>
      <c r="B123" s="24">
        <v>1489060299481</v>
      </c>
      <c r="C123" s="58" t="s">
        <v>79</v>
      </c>
      <c r="D123" s="58" t="s">
        <v>240</v>
      </c>
      <c r="E123" s="59">
        <v>3343.51</v>
      </c>
      <c r="F123" s="60">
        <v>43956</v>
      </c>
      <c r="G123" s="10">
        <v>44124</v>
      </c>
      <c r="H123" s="11" t="s">
        <v>40</v>
      </c>
    </row>
    <row r="124" spans="1:8" ht="18" x14ac:dyDescent="0.2">
      <c r="A124" s="56">
        <v>44123</v>
      </c>
      <c r="B124" s="57">
        <v>708</v>
      </c>
      <c r="C124" s="58" t="s">
        <v>114</v>
      </c>
      <c r="D124" s="58" t="s">
        <v>43</v>
      </c>
      <c r="E124" s="59">
        <v>4528</v>
      </c>
      <c r="F124" s="13">
        <v>550583000126863</v>
      </c>
      <c r="G124" s="10">
        <v>44130</v>
      </c>
      <c r="H124" s="11" t="s">
        <v>44</v>
      </c>
    </row>
    <row r="125" spans="1:8" ht="18" x14ac:dyDescent="0.2">
      <c r="A125" s="56">
        <v>44123</v>
      </c>
      <c r="B125" s="57">
        <v>70</v>
      </c>
      <c r="C125" s="58" t="s">
        <v>211</v>
      </c>
      <c r="D125" s="58" t="s">
        <v>125</v>
      </c>
      <c r="E125" s="59">
        <v>2700</v>
      </c>
      <c r="F125" s="13">
        <v>554298000016007</v>
      </c>
      <c r="G125" s="10">
        <v>44130</v>
      </c>
      <c r="H125" s="11" t="s">
        <v>44</v>
      </c>
    </row>
    <row r="126" spans="1:8" ht="18" x14ac:dyDescent="0.2">
      <c r="A126" s="56">
        <v>44113</v>
      </c>
      <c r="B126" s="57">
        <v>280050</v>
      </c>
      <c r="C126" s="58" t="s">
        <v>172</v>
      </c>
      <c r="D126" s="58" t="s">
        <v>241</v>
      </c>
      <c r="E126" s="59">
        <v>3006.36</v>
      </c>
      <c r="F126" s="60">
        <v>102601</v>
      </c>
      <c r="G126" s="10">
        <v>44130</v>
      </c>
      <c r="H126" s="11" t="s">
        <v>41</v>
      </c>
    </row>
    <row r="127" spans="1:8" ht="18" x14ac:dyDescent="0.2">
      <c r="A127" s="56">
        <v>44117</v>
      </c>
      <c r="B127" s="57">
        <v>280318</v>
      </c>
      <c r="C127" s="58" t="s">
        <v>172</v>
      </c>
      <c r="D127" s="58" t="s">
        <v>242</v>
      </c>
      <c r="E127" s="59">
        <v>2820.95</v>
      </c>
      <c r="F127" s="60">
        <v>102602</v>
      </c>
      <c r="G127" s="10">
        <v>44130</v>
      </c>
      <c r="H127" s="11" t="s">
        <v>41</v>
      </c>
    </row>
    <row r="128" spans="1:8" ht="18" x14ac:dyDescent="0.2">
      <c r="A128" s="56">
        <v>44118</v>
      </c>
      <c r="B128" s="57">
        <v>1130</v>
      </c>
      <c r="C128" s="58" t="s">
        <v>220</v>
      </c>
      <c r="D128" s="58" t="s">
        <v>243</v>
      </c>
      <c r="E128" s="59">
        <v>3213</v>
      </c>
      <c r="F128" s="60">
        <v>102603</v>
      </c>
      <c r="G128" s="10">
        <v>44130</v>
      </c>
      <c r="H128" s="11" t="s">
        <v>41</v>
      </c>
    </row>
    <row r="129" spans="1:8" ht="18" x14ac:dyDescent="0.2">
      <c r="A129" s="56">
        <v>44119</v>
      </c>
      <c r="B129" s="57">
        <v>713716</v>
      </c>
      <c r="C129" s="58" t="s">
        <v>189</v>
      </c>
      <c r="D129" s="58" t="s">
        <v>244</v>
      </c>
      <c r="E129" s="59">
        <v>1339.19</v>
      </c>
      <c r="F129" s="60">
        <v>102604</v>
      </c>
      <c r="G129" s="10">
        <v>44130</v>
      </c>
      <c r="H129" s="11" t="s">
        <v>41</v>
      </c>
    </row>
    <row r="130" spans="1:8" ht="18" x14ac:dyDescent="0.2">
      <c r="A130" s="56">
        <v>44112</v>
      </c>
      <c r="B130" s="57">
        <v>193297</v>
      </c>
      <c r="C130" s="58" t="s">
        <v>245</v>
      </c>
      <c r="D130" s="58" t="s">
        <v>246</v>
      </c>
      <c r="E130" s="59">
        <v>1450.5</v>
      </c>
      <c r="F130" s="60">
        <v>102605</v>
      </c>
      <c r="G130" s="10">
        <v>44130</v>
      </c>
      <c r="H130" s="11" t="s">
        <v>41</v>
      </c>
    </row>
    <row r="131" spans="1:8" ht="18" x14ac:dyDescent="0.2">
      <c r="A131" s="56">
        <v>44112</v>
      </c>
      <c r="B131" s="57">
        <v>1952200</v>
      </c>
      <c r="C131" s="58" t="s">
        <v>247</v>
      </c>
      <c r="D131" s="58" t="s">
        <v>156</v>
      </c>
      <c r="E131" s="59">
        <v>2057.6999999999998</v>
      </c>
      <c r="F131" s="60">
        <v>102606</v>
      </c>
      <c r="G131" s="10">
        <v>44130</v>
      </c>
      <c r="H131" s="11" t="s">
        <v>41</v>
      </c>
    </row>
    <row r="132" spans="1:8" ht="18" x14ac:dyDescent="0.2">
      <c r="A132" s="56">
        <v>44111</v>
      </c>
      <c r="B132" s="57">
        <v>8054697</v>
      </c>
      <c r="C132" s="58" t="s">
        <v>248</v>
      </c>
      <c r="D132" s="58" t="s">
        <v>249</v>
      </c>
      <c r="E132" s="59">
        <v>257.60000000000002</v>
      </c>
      <c r="F132" s="60">
        <v>102607</v>
      </c>
      <c r="G132" s="10">
        <v>44130</v>
      </c>
      <c r="H132" s="11" t="s">
        <v>41</v>
      </c>
    </row>
    <row r="133" spans="1:8" ht="18" x14ac:dyDescent="0.2">
      <c r="A133" s="56">
        <v>44110</v>
      </c>
      <c r="B133" s="57">
        <v>645974</v>
      </c>
      <c r="C133" s="58" t="s">
        <v>235</v>
      </c>
      <c r="D133" s="58" t="s">
        <v>250</v>
      </c>
      <c r="E133" s="59">
        <v>3750</v>
      </c>
      <c r="F133" s="60">
        <v>102608</v>
      </c>
      <c r="G133" s="10">
        <v>44130</v>
      </c>
      <c r="H133" s="11" t="s">
        <v>41</v>
      </c>
    </row>
    <row r="134" spans="1:8" ht="18" x14ac:dyDescent="0.2">
      <c r="A134" s="56">
        <v>44131</v>
      </c>
      <c r="B134" s="57">
        <v>5813</v>
      </c>
      <c r="C134" s="58" t="s">
        <v>188</v>
      </c>
      <c r="D134" s="58" t="s">
        <v>117</v>
      </c>
      <c r="E134" s="59">
        <v>1429.97</v>
      </c>
      <c r="F134" s="60">
        <v>102609</v>
      </c>
      <c r="G134" s="10">
        <v>44130</v>
      </c>
      <c r="H134" s="11" t="s">
        <v>41</v>
      </c>
    </row>
    <row r="135" spans="1:8" ht="18" x14ac:dyDescent="0.2">
      <c r="A135" s="56">
        <v>44076</v>
      </c>
      <c r="B135" s="57" t="s">
        <v>251</v>
      </c>
      <c r="C135" s="58" t="s">
        <v>177</v>
      </c>
      <c r="D135" s="53" t="s">
        <v>260</v>
      </c>
      <c r="E135" s="59">
        <v>40.81</v>
      </c>
      <c r="F135" s="60">
        <v>102610</v>
      </c>
      <c r="G135" s="10">
        <v>44130</v>
      </c>
      <c r="H135" s="11" t="s">
        <v>40</v>
      </c>
    </row>
    <row r="136" spans="1:8" ht="18" x14ac:dyDescent="0.2">
      <c r="A136" s="56">
        <v>44119</v>
      </c>
      <c r="B136" s="57">
        <v>280989</v>
      </c>
      <c r="C136" s="58" t="s">
        <v>172</v>
      </c>
      <c r="D136" s="58" t="s">
        <v>252</v>
      </c>
      <c r="E136" s="59">
        <v>763.2</v>
      </c>
      <c r="F136" s="60">
        <v>102611</v>
      </c>
      <c r="G136" s="10">
        <v>44130</v>
      </c>
      <c r="H136" s="11" t="s">
        <v>41</v>
      </c>
    </row>
    <row r="137" spans="1:8" ht="18" x14ac:dyDescent="0.2">
      <c r="A137" s="56">
        <v>44105</v>
      </c>
      <c r="B137" s="57">
        <v>13113</v>
      </c>
      <c r="C137" s="58" t="s">
        <v>152</v>
      </c>
      <c r="D137" s="58" t="s">
        <v>222</v>
      </c>
      <c r="E137" s="59">
        <v>1.2</v>
      </c>
      <c r="F137" s="13">
        <v>853001200873571</v>
      </c>
      <c r="G137" s="10">
        <v>44130</v>
      </c>
      <c r="H137" s="11" t="s">
        <v>42</v>
      </c>
    </row>
    <row r="138" spans="1:8" ht="18" x14ac:dyDescent="0.2">
      <c r="A138" s="56">
        <v>44105</v>
      </c>
      <c r="B138" s="57">
        <v>13113</v>
      </c>
      <c r="C138" s="58" t="s">
        <v>152</v>
      </c>
      <c r="D138" s="58" t="s">
        <v>222</v>
      </c>
      <c r="E138" s="59">
        <v>1.2</v>
      </c>
      <c r="F138" s="13">
        <v>853001200873572</v>
      </c>
      <c r="G138" s="10">
        <v>44130</v>
      </c>
      <c r="H138" s="11" t="s">
        <v>42</v>
      </c>
    </row>
    <row r="139" spans="1:8" ht="18" x14ac:dyDescent="0.2">
      <c r="A139" s="56">
        <v>44105</v>
      </c>
      <c r="B139" s="57">
        <v>13113</v>
      </c>
      <c r="C139" s="58" t="s">
        <v>152</v>
      </c>
      <c r="D139" s="58" t="s">
        <v>126</v>
      </c>
      <c r="E139" s="59">
        <v>6.5</v>
      </c>
      <c r="F139" s="13">
        <v>883000800006646</v>
      </c>
      <c r="G139" s="10">
        <v>44130</v>
      </c>
      <c r="H139" s="11" t="s">
        <v>42</v>
      </c>
    </row>
    <row r="140" spans="1:8" ht="18" x14ac:dyDescent="0.2">
      <c r="A140" s="56">
        <v>44055</v>
      </c>
      <c r="B140" s="57">
        <v>4451</v>
      </c>
      <c r="C140" s="58" t="s">
        <v>253</v>
      </c>
      <c r="D140" s="58" t="s">
        <v>254</v>
      </c>
      <c r="E140" s="59">
        <v>5475</v>
      </c>
      <c r="F140" s="60">
        <v>102701</v>
      </c>
      <c r="G140" s="10">
        <v>44131</v>
      </c>
      <c r="H140" s="11" t="s">
        <v>41</v>
      </c>
    </row>
    <row r="141" spans="1:8" ht="18" x14ac:dyDescent="0.2">
      <c r="A141" s="56">
        <v>44105</v>
      </c>
      <c r="B141" s="57">
        <v>0</v>
      </c>
      <c r="C141" s="58" t="s">
        <v>255</v>
      </c>
      <c r="D141" s="58" t="s">
        <v>160</v>
      </c>
      <c r="E141" s="59">
        <v>2137.71</v>
      </c>
      <c r="F141" s="13">
        <v>553558000025738</v>
      </c>
      <c r="G141" s="10">
        <v>44133</v>
      </c>
      <c r="H141" s="11" t="s">
        <v>44</v>
      </c>
    </row>
    <row r="142" spans="1:8" ht="18" x14ac:dyDescent="0.2">
      <c r="A142" s="56">
        <v>44120</v>
      </c>
      <c r="B142" s="57">
        <v>281347</v>
      </c>
      <c r="C142" s="58" t="s">
        <v>172</v>
      </c>
      <c r="D142" s="58" t="s">
        <v>256</v>
      </c>
      <c r="E142" s="59">
        <v>3772.59</v>
      </c>
      <c r="F142" s="60">
        <v>102901</v>
      </c>
      <c r="G142" s="10">
        <v>44133</v>
      </c>
      <c r="H142" s="11" t="s">
        <v>41</v>
      </c>
    </row>
    <row r="143" spans="1:8" ht="18" x14ac:dyDescent="0.2">
      <c r="A143" s="56">
        <v>44119</v>
      </c>
      <c r="B143" s="57">
        <v>63713</v>
      </c>
      <c r="C143" s="58" t="s">
        <v>257</v>
      </c>
      <c r="D143" s="58" t="s">
        <v>258</v>
      </c>
      <c r="E143" s="59">
        <v>1972.16</v>
      </c>
      <c r="F143" s="60">
        <v>102902</v>
      </c>
      <c r="G143" s="10">
        <v>44133</v>
      </c>
      <c r="H143" s="11" t="s">
        <v>41</v>
      </c>
    </row>
    <row r="144" spans="1:8" ht="18" x14ac:dyDescent="0.2">
      <c r="A144" s="56">
        <v>44105</v>
      </c>
      <c r="B144" s="57">
        <v>13113</v>
      </c>
      <c r="C144" s="58" t="s">
        <v>152</v>
      </c>
      <c r="D144" s="58" t="s">
        <v>222</v>
      </c>
      <c r="E144" s="59">
        <v>1.2</v>
      </c>
      <c r="F144" s="13">
        <v>833031200561868</v>
      </c>
      <c r="G144" s="10">
        <v>44133</v>
      </c>
      <c r="H144" s="11" t="s">
        <v>42</v>
      </c>
    </row>
    <row r="145" spans="1:8" ht="18" x14ac:dyDescent="0.2">
      <c r="A145" s="56"/>
      <c r="B145" s="57"/>
      <c r="C145" s="58"/>
      <c r="D145" s="58"/>
      <c r="E145" s="59"/>
      <c r="F145" s="60"/>
      <c r="G145" s="61"/>
      <c r="H145" s="62"/>
    </row>
    <row r="146" spans="1:8" ht="18" x14ac:dyDescent="0.2">
      <c r="A146" s="56"/>
      <c r="B146" s="57"/>
      <c r="C146" s="58"/>
      <c r="D146" s="58"/>
      <c r="E146" s="59"/>
      <c r="F146" s="60"/>
      <c r="G146" s="61"/>
      <c r="H146" s="62"/>
    </row>
    <row r="147" spans="1:8" ht="18" x14ac:dyDescent="0.2">
      <c r="A147" s="56"/>
      <c r="B147" s="57"/>
      <c r="C147" s="58"/>
      <c r="D147" s="58"/>
      <c r="E147" s="64"/>
      <c r="F147" s="60"/>
      <c r="G147" s="61"/>
      <c r="H147" s="62"/>
    </row>
    <row r="148" spans="1:8" ht="18" x14ac:dyDescent="0.2">
      <c r="A148" s="56"/>
      <c r="B148" s="57"/>
      <c r="C148" s="58"/>
      <c r="D148" s="69" t="s">
        <v>5</v>
      </c>
      <c r="E148" s="70">
        <f>SUM(E30:E147)</f>
        <v>202721.84000000008</v>
      </c>
      <c r="F148" s="60"/>
      <c r="G148" s="61"/>
      <c r="H148" s="62"/>
    </row>
    <row r="149" spans="1:8" ht="18" x14ac:dyDescent="0.25">
      <c r="A149" s="71"/>
      <c r="B149" s="71"/>
      <c r="C149" s="71"/>
      <c r="D149" s="71"/>
      <c r="E149" s="72"/>
      <c r="F149" s="73"/>
      <c r="G149" s="74"/>
      <c r="H149" s="75"/>
    </row>
    <row r="150" spans="1:8" ht="18" x14ac:dyDescent="0.25">
      <c r="A150" s="71"/>
      <c r="B150" s="71"/>
      <c r="C150" s="71"/>
      <c r="D150" s="71"/>
      <c r="E150" s="72"/>
      <c r="F150" s="73"/>
      <c r="G150" s="74"/>
      <c r="H150" s="75"/>
    </row>
    <row r="151" spans="1:8" ht="18" x14ac:dyDescent="0.25">
      <c r="A151" s="71"/>
      <c r="B151" s="71"/>
      <c r="C151" s="71"/>
      <c r="D151" s="71"/>
      <c r="E151" s="72"/>
      <c r="F151" s="73"/>
      <c r="G151" s="74"/>
      <c r="H151" s="75"/>
    </row>
    <row r="152" spans="1:8" ht="18" x14ac:dyDescent="0.25">
      <c r="A152" s="71"/>
      <c r="B152" s="71"/>
      <c r="C152" s="71"/>
      <c r="D152" s="71"/>
      <c r="E152" s="72"/>
      <c r="F152" s="73"/>
      <c r="G152" s="74"/>
      <c r="H152" s="75"/>
    </row>
    <row r="153" spans="1:8" ht="18" x14ac:dyDescent="0.25">
      <c r="A153" s="71"/>
      <c r="B153" s="71"/>
      <c r="C153" s="71"/>
      <c r="D153" s="71"/>
      <c r="E153" s="72"/>
      <c r="F153" s="73"/>
      <c r="G153" s="74"/>
      <c r="H153" s="75"/>
    </row>
    <row r="154" spans="1:8" ht="18" x14ac:dyDescent="0.25">
      <c r="A154" s="71"/>
      <c r="B154" s="71"/>
      <c r="C154" s="71"/>
      <c r="D154" s="71"/>
      <c r="E154" s="72"/>
      <c r="F154" s="73"/>
      <c r="G154" s="74"/>
      <c r="H154" s="75"/>
    </row>
    <row r="155" spans="1:8" ht="18" x14ac:dyDescent="0.25">
      <c r="A155" s="71"/>
      <c r="B155" s="71"/>
      <c r="C155" s="71"/>
      <c r="D155" s="71"/>
      <c r="E155" s="72"/>
      <c r="F155" s="73"/>
      <c r="G155" s="74"/>
      <c r="H155" s="75"/>
    </row>
    <row r="156" spans="1:8" ht="18" x14ac:dyDescent="0.25">
      <c r="A156" s="71"/>
      <c r="B156" s="71"/>
      <c r="C156" s="71"/>
      <c r="D156" s="71"/>
      <c r="E156" s="72"/>
      <c r="F156" s="73"/>
      <c r="G156" s="74"/>
      <c r="H156" s="75"/>
    </row>
    <row r="157" spans="1:8" ht="18" x14ac:dyDescent="0.25">
      <c r="A157" s="71"/>
      <c r="B157" s="71"/>
      <c r="C157" s="71"/>
      <c r="D157" s="71"/>
      <c r="E157" s="72"/>
      <c r="F157" s="73"/>
      <c r="G157" s="74"/>
      <c r="H157" s="75"/>
    </row>
    <row r="158" spans="1:8" ht="18" x14ac:dyDescent="0.25">
      <c r="A158" s="71"/>
      <c r="B158" s="71"/>
      <c r="C158" s="71"/>
      <c r="D158" s="71"/>
      <c r="E158" s="72"/>
      <c r="F158" s="73"/>
      <c r="G158" s="74"/>
      <c r="H158" s="75"/>
    </row>
    <row r="159" spans="1:8" ht="18" x14ac:dyDescent="0.25">
      <c r="A159" s="71"/>
      <c r="B159" s="71"/>
      <c r="C159" s="71"/>
      <c r="D159" s="71"/>
      <c r="E159" s="72"/>
      <c r="F159" s="73"/>
      <c r="G159" s="74"/>
      <c r="H159" s="75"/>
    </row>
    <row r="160" spans="1:8" ht="18" x14ac:dyDescent="0.25">
      <c r="A160" s="71"/>
      <c r="B160" s="71"/>
      <c r="C160" s="71"/>
      <c r="D160" s="71"/>
      <c r="E160" s="72"/>
      <c r="F160" s="73"/>
      <c r="G160" s="74"/>
      <c r="H160" s="75"/>
    </row>
    <row r="161" spans="1:8" ht="18" x14ac:dyDescent="0.25">
      <c r="A161" s="71"/>
      <c r="B161" s="71"/>
      <c r="C161" s="71"/>
      <c r="D161" s="71"/>
      <c r="E161" s="72"/>
      <c r="F161" s="73"/>
      <c r="G161" s="74"/>
      <c r="H161" s="75"/>
    </row>
    <row r="162" spans="1:8" ht="18" x14ac:dyDescent="0.25">
      <c r="A162" s="71"/>
      <c r="B162" s="71"/>
      <c r="C162" s="71"/>
      <c r="D162" s="76" t="s">
        <v>311</v>
      </c>
      <c r="E162" s="72"/>
      <c r="F162" s="73"/>
      <c r="G162" s="74"/>
      <c r="H162" s="75"/>
    </row>
    <row r="163" spans="1:8" ht="18" x14ac:dyDescent="0.25">
      <c r="A163" s="71"/>
      <c r="B163" s="71"/>
      <c r="C163" s="71"/>
      <c r="D163" s="71" t="s">
        <v>14</v>
      </c>
      <c r="E163" s="72"/>
      <c r="F163" s="73"/>
      <c r="G163" s="74"/>
      <c r="H163" s="75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7"/>
  <sheetViews>
    <sheetView topLeftCell="C91" workbookViewId="0">
      <selection activeCell="E7" sqref="E7:E9"/>
    </sheetView>
  </sheetViews>
  <sheetFormatPr defaultRowHeight="15" x14ac:dyDescent="0.25"/>
  <cols>
    <col min="1" max="1" width="16.140625" customWidth="1"/>
    <col min="3" max="3" width="10.5703125" customWidth="1"/>
    <col min="4" max="4" width="10.85546875" customWidth="1"/>
    <col min="5" max="5" width="26" customWidth="1"/>
    <col min="6" max="6" width="14.42578125" customWidth="1"/>
    <col min="7" max="7" width="28" customWidth="1"/>
    <col min="8" max="8" width="14.42578125" customWidth="1"/>
    <col min="9" max="9" width="15" customWidth="1"/>
    <col min="10" max="10" width="18.28515625" customWidth="1"/>
    <col min="11" max="11" width="20.7109375" customWidth="1"/>
    <col min="12" max="12" width="24" customWidth="1"/>
    <col min="13" max="13" width="18.7109375" customWidth="1"/>
    <col min="14" max="14" width="18.42578125" customWidth="1"/>
    <col min="15" max="15" width="20.140625" customWidth="1"/>
  </cols>
  <sheetData>
    <row r="1" spans="1:15" ht="18" x14ac:dyDescent="0.25">
      <c r="A1" s="340" t="s">
        <v>265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5" ht="18" x14ac:dyDescent="0.25">
      <c r="A2" s="341" t="s">
        <v>68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5" ht="18" x14ac:dyDescent="0.25">
      <c r="A3" s="342" t="s">
        <v>266</v>
      </c>
      <c r="B3" s="343"/>
      <c r="C3" s="343"/>
      <c r="D3" s="343"/>
      <c r="E3" s="343"/>
      <c r="F3" s="342" t="s">
        <v>267</v>
      </c>
      <c r="G3" s="343"/>
      <c r="H3" s="343"/>
      <c r="I3" s="343"/>
      <c r="J3" s="343"/>
      <c r="K3" s="343"/>
    </row>
    <row r="4" spans="1:15" ht="18.75" x14ac:dyDescent="0.3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77"/>
      <c r="M4" s="77"/>
      <c r="N4" s="77"/>
      <c r="O4" s="77"/>
    </row>
    <row r="5" spans="1:15" ht="18" x14ac:dyDescent="0.25">
      <c r="A5" s="80" t="s">
        <v>99</v>
      </c>
      <c r="B5" s="81"/>
      <c r="C5" s="80"/>
      <c r="D5" s="310" t="s">
        <v>100</v>
      </c>
      <c r="E5" s="310"/>
      <c r="F5" s="310"/>
      <c r="G5" s="82" t="s">
        <v>101</v>
      </c>
      <c r="H5" s="80" t="s">
        <v>8</v>
      </c>
      <c r="I5" s="83" t="s">
        <v>102</v>
      </c>
      <c r="J5" s="83" t="s">
        <v>71</v>
      </c>
      <c r="K5" s="83" t="s">
        <v>72</v>
      </c>
      <c r="L5" s="83" t="s">
        <v>103</v>
      </c>
      <c r="M5" s="83" t="s">
        <v>146</v>
      </c>
      <c r="N5" s="83" t="s">
        <v>147</v>
      </c>
      <c r="O5" s="83" t="s">
        <v>73</v>
      </c>
    </row>
    <row r="6" spans="1:15" ht="18" x14ac:dyDescent="0.25">
      <c r="A6" s="322">
        <v>44104</v>
      </c>
      <c r="B6" s="84" t="s">
        <v>119</v>
      </c>
      <c r="C6" s="85" t="s">
        <v>120</v>
      </c>
      <c r="D6" s="85" t="s">
        <v>69</v>
      </c>
      <c r="E6" s="85" t="s">
        <v>70</v>
      </c>
      <c r="F6" s="86" t="s">
        <v>121</v>
      </c>
      <c r="G6" s="330"/>
      <c r="H6" s="330"/>
      <c r="I6" s="330"/>
      <c r="J6" s="330"/>
      <c r="K6" s="330"/>
      <c r="L6" s="330"/>
      <c r="M6" s="330"/>
      <c r="N6" s="330"/>
      <c r="O6" s="338"/>
    </row>
    <row r="7" spans="1:15" ht="18" x14ac:dyDescent="0.25">
      <c r="A7" s="322"/>
      <c r="B7" s="331">
        <v>100</v>
      </c>
      <c r="C7" s="315">
        <v>3</v>
      </c>
      <c r="D7" s="315">
        <v>21</v>
      </c>
      <c r="E7" s="315">
        <v>1379</v>
      </c>
      <c r="F7" s="315">
        <v>16</v>
      </c>
      <c r="G7" s="311">
        <v>44104</v>
      </c>
      <c r="H7" s="315">
        <v>0</v>
      </c>
      <c r="I7" s="323">
        <v>0</v>
      </c>
      <c r="J7" s="323">
        <v>0</v>
      </c>
      <c r="K7" s="323">
        <v>0</v>
      </c>
      <c r="L7" s="323">
        <v>1429</v>
      </c>
      <c r="M7" s="323">
        <v>17.5</v>
      </c>
      <c r="N7" s="323">
        <f>L7-M7</f>
        <v>1411.5</v>
      </c>
      <c r="O7" s="87">
        <v>1312</v>
      </c>
    </row>
    <row r="8" spans="1:15" ht="18" x14ac:dyDescent="0.25">
      <c r="A8" s="322"/>
      <c r="B8" s="332"/>
      <c r="C8" s="316"/>
      <c r="D8" s="316"/>
      <c r="E8" s="316"/>
      <c r="F8" s="316"/>
      <c r="G8" s="312"/>
      <c r="H8" s="316"/>
      <c r="I8" s="324"/>
      <c r="J8" s="324"/>
      <c r="K8" s="324"/>
      <c r="L8" s="324"/>
      <c r="M8" s="324"/>
      <c r="N8" s="324"/>
      <c r="O8" s="87">
        <v>100</v>
      </c>
    </row>
    <row r="9" spans="1:15" ht="18" x14ac:dyDescent="0.25">
      <c r="A9" s="322"/>
      <c r="B9" s="333"/>
      <c r="C9" s="317"/>
      <c r="D9" s="317"/>
      <c r="E9" s="317"/>
      <c r="F9" s="317"/>
      <c r="G9" s="314"/>
      <c r="H9" s="317"/>
      <c r="I9" s="325"/>
      <c r="J9" s="325"/>
      <c r="K9" s="325"/>
      <c r="L9" s="325"/>
      <c r="M9" s="325"/>
      <c r="N9" s="325"/>
      <c r="O9" s="88">
        <f>O7+O8</f>
        <v>1412</v>
      </c>
    </row>
    <row r="10" spans="1:15" ht="18" x14ac:dyDescent="0.25">
      <c r="A10" s="322"/>
      <c r="B10" s="89"/>
      <c r="C10" s="90"/>
      <c r="D10" s="313" t="s">
        <v>104</v>
      </c>
      <c r="E10" s="313"/>
      <c r="F10" s="313"/>
      <c r="G10" s="91" t="s">
        <v>105</v>
      </c>
      <c r="H10" s="92"/>
      <c r="I10" s="87"/>
      <c r="J10" s="87"/>
      <c r="K10" s="87"/>
      <c r="L10" s="87"/>
      <c r="M10" s="87"/>
      <c r="N10" s="87"/>
      <c r="O10" s="87"/>
    </row>
    <row r="11" spans="1:15" ht="18" x14ac:dyDescent="0.25">
      <c r="A11" s="322"/>
      <c r="B11" s="322"/>
      <c r="C11" s="322"/>
      <c r="D11" s="85" t="s">
        <v>69</v>
      </c>
      <c r="E11" s="85" t="s">
        <v>70</v>
      </c>
      <c r="F11" s="86" t="s">
        <v>121</v>
      </c>
      <c r="G11" s="330"/>
      <c r="H11" s="330"/>
      <c r="I11" s="330"/>
      <c r="J11" s="330"/>
      <c r="K11" s="330"/>
      <c r="L11" s="330"/>
      <c r="M11" s="330"/>
      <c r="N11" s="330"/>
      <c r="O11" s="338"/>
    </row>
    <row r="12" spans="1:15" ht="18" x14ac:dyDescent="0.25">
      <c r="A12" s="322"/>
      <c r="B12" s="322"/>
      <c r="C12" s="322"/>
      <c r="D12" s="92">
        <v>3</v>
      </c>
      <c r="E12" s="92">
        <v>297</v>
      </c>
      <c r="F12" s="92">
        <v>10</v>
      </c>
      <c r="G12" s="93">
        <v>44105</v>
      </c>
      <c r="H12" s="92">
        <v>0</v>
      </c>
      <c r="I12" s="87">
        <v>0</v>
      </c>
      <c r="J12" s="87">
        <v>0</v>
      </c>
      <c r="K12" s="87">
        <v>0</v>
      </c>
      <c r="L12" s="87">
        <v>297</v>
      </c>
      <c r="M12" s="87">
        <v>10</v>
      </c>
      <c r="N12" s="87">
        <f>L12-M12</f>
        <v>287</v>
      </c>
      <c r="O12" s="94">
        <v>287</v>
      </c>
    </row>
    <row r="13" spans="1:15" ht="18" x14ac:dyDescent="0.25">
      <c r="A13" s="339"/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6"/>
    </row>
    <row r="14" spans="1:15" ht="18.75" x14ac:dyDescent="0.3">
      <c r="A14" s="80" t="s">
        <v>99</v>
      </c>
      <c r="B14" s="95"/>
      <c r="C14" s="337" t="s">
        <v>100</v>
      </c>
      <c r="D14" s="337"/>
      <c r="E14" s="96" t="s">
        <v>101</v>
      </c>
      <c r="F14" s="95" t="s">
        <v>8</v>
      </c>
      <c r="G14" s="95" t="s">
        <v>102</v>
      </c>
      <c r="H14" s="95" t="s">
        <v>71</v>
      </c>
      <c r="I14" s="95" t="s">
        <v>72</v>
      </c>
      <c r="J14" s="95" t="s">
        <v>103</v>
      </c>
      <c r="K14" s="95" t="s">
        <v>73</v>
      </c>
      <c r="L14" s="97"/>
      <c r="M14" s="97"/>
      <c r="N14" s="97"/>
      <c r="O14" s="97"/>
    </row>
    <row r="15" spans="1:15" ht="18.75" x14ac:dyDescent="0.3">
      <c r="A15" s="311">
        <v>44105</v>
      </c>
      <c r="B15" s="85" t="s">
        <v>268</v>
      </c>
      <c r="C15" s="85" t="s">
        <v>69</v>
      </c>
      <c r="D15" s="85" t="s">
        <v>70</v>
      </c>
      <c r="E15" s="330"/>
      <c r="F15" s="330"/>
      <c r="G15" s="330"/>
      <c r="H15" s="330"/>
      <c r="I15" s="330"/>
      <c r="J15" s="330"/>
      <c r="K15" s="330"/>
      <c r="L15" s="77"/>
      <c r="M15" s="77"/>
      <c r="N15" s="77"/>
      <c r="O15" s="77"/>
    </row>
    <row r="16" spans="1:15" ht="18.75" x14ac:dyDescent="0.3">
      <c r="A16" s="312"/>
      <c r="B16" s="315">
        <v>100</v>
      </c>
      <c r="C16" s="315">
        <v>16</v>
      </c>
      <c r="D16" s="315">
        <v>1384</v>
      </c>
      <c r="E16" s="311">
        <v>44105</v>
      </c>
      <c r="F16" s="315">
        <v>0</v>
      </c>
      <c r="G16" s="323">
        <v>0</v>
      </c>
      <c r="H16" s="323">
        <v>0</v>
      </c>
      <c r="I16" s="323">
        <v>0</v>
      </c>
      <c r="J16" s="323">
        <v>1434</v>
      </c>
      <c r="K16" s="87">
        <v>1430</v>
      </c>
      <c r="L16" s="77"/>
      <c r="M16" s="77"/>
      <c r="N16" s="77"/>
      <c r="O16" s="77"/>
    </row>
    <row r="17" spans="1:15" ht="18.75" x14ac:dyDescent="0.3">
      <c r="A17" s="312"/>
      <c r="B17" s="316"/>
      <c r="C17" s="316"/>
      <c r="D17" s="316"/>
      <c r="E17" s="312"/>
      <c r="F17" s="316"/>
      <c r="G17" s="324"/>
      <c r="H17" s="324"/>
      <c r="I17" s="324"/>
      <c r="J17" s="324"/>
      <c r="K17" s="87">
        <v>4</v>
      </c>
      <c r="L17" s="77"/>
      <c r="M17" s="77"/>
      <c r="N17" s="77"/>
      <c r="O17" s="77"/>
    </row>
    <row r="18" spans="1:15" ht="18.75" x14ac:dyDescent="0.3">
      <c r="A18" s="312"/>
      <c r="B18" s="317"/>
      <c r="C18" s="317"/>
      <c r="D18" s="317"/>
      <c r="E18" s="314"/>
      <c r="F18" s="317"/>
      <c r="G18" s="325"/>
      <c r="H18" s="325"/>
      <c r="I18" s="325"/>
      <c r="J18" s="325"/>
      <c r="K18" s="88">
        <f>K16+K17</f>
        <v>1434</v>
      </c>
      <c r="L18" s="77"/>
      <c r="M18" s="77"/>
      <c r="N18" s="77"/>
      <c r="O18" s="77"/>
    </row>
    <row r="19" spans="1:15" ht="18.75" x14ac:dyDescent="0.3">
      <c r="A19" s="312"/>
      <c r="B19" s="90"/>
      <c r="C19" s="313" t="s">
        <v>104</v>
      </c>
      <c r="D19" s="313"/>
      <c r="E19" s="91" t="s">
        <v>105</v>
      </c>
      <c r="F19" s="92"/>
      <c r="G19" s="92"/>
      <c r="H19" s="92"/>
      <c r="I19" s="92"/>
      <c r="J19" s="92"/>
      <c r="K19" s="92"/>
      <c r="L19" s="77"/>
      <c r="M19" s="77"/>
      <c r="N19" s="77"/>
      <c r="O19" s="77"/>
    </row>
    <row r="20" spans="1:15" ht="18.75" x14ac:dyDescent="0.3">
      <c r="A20" s="312"/>
      <c r="B20" s="92"/>
      <c r="C20" s="85" t="s">
        <v>69</v>
      </c>
      <c r="D20" s="85" t="s">
        <v>70</v>
      </c>
      <c r="E20" s="330"/>
      <c r="F20" s="330"/>
      <c r="G20" s="330"/>
      <c r="H20" s="330"/>
      <c r="I20" s="330"/>
      <c r="J20" s="330"/>
      <c r="K20" s="330"/>
      <c r="L20" s="77"/>
      <c r="M20" s="77"/>
      <c r="N20" s="77"/>
      <c r="O20" s="77"/>
    </row>
    <row r="21" spans="1:15" ht="18.75" x14ac:dyDescent="0.3">
      <c r="A21" s="312"/>
      <c r="B21" s="315"/>
      <c r="C21" s="315">
        <v>4</v>
      </c>
      <c r="D21" s="315">
        <v>296</v>
      </c>
      <c r="E21" s="311">
        <v>44106</v>
      </c>
      <c r="F21" s="315">
        <v>0</v>
      </c>
      <c r="G21" s="323">
        <v>0</v>
      </c>
      <c r="H21" s="323">
        <v>0</v>
      </c>
      <c r="I21" s="323">
        <v>0</v>
      </c>
      <c r="J21" s="323">
        <v>296</v>
      </c>
      <c r="K21" s="87">
        <v>294</v>
      </c>
      <c r="L21" s="77"/>
      <c r="M21" s="77"/>
      <c r="N21" s="77"/>
      <c r="O21" s="77"/>
    </row>
    <row r="22" spans="1:15" ht="18.75" x14ac:dyDescent="0.3">
      <c r="A22" s="312"/>
      <c r="B22" s="316"/>
      <c r="C22" s="316"/>
      <c r="D22" s="316"/>
      <c r="E22" s="312"/>
      <c r="F22" s="316"/>
      <c r="G22" s="324"/>
      <c r="H22" s="324"/>
      <c r="I22" s="324"/>
      <c r="J22" s="324"/>
      <c r="K22" s="87">
        <v>2</v>
      </c>
      <c r="L22" s="77"/>
      <c r="M22" s="77"/>
      <c r="N22" s="77"/>
      <c r="O22" s="77"/>
    </row>
    <row r="23" spans="1:15" ht="18.75" x14ac:dyDescent="0.3">
      <c r="A23" s="314"/>
      <c r="B23" s="317"/>
      <c r="C23" s="317"/>
      <c r="D23" s="317"/>
      <c r="E23" s="314"/>
      <c r="F23" s="317"/>
      <c r="G23" s="325"/>
      <c r="H23" s="325"/>
      <c r="I23" s="325"/>
      <c r="J23" s="325"/>
      <c r="K23" s="88">
        <f>K21+K22</f>
        <v>296</v>
      </c>
      <c r="L23" s="77"/>
      <c r="M23" s="77"/>
      <c r="N23" s="77"/>
      <c r="O23" s="77"/>
    </row>
    <row r="24" spans="1:15" ht="18.75" x14ac:dyDescent="0.3">
      <c r="A24" s="330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77"/>
      <c r="M24" s="77"/>
      <c r="N24" s="77"/>
      <c r="O24" s="77"/>
    </row>
    <row r="25" spans="1:15" ht="18.75" x14ac:dyDescent="0.3">
      <c r="A25" s="80" t="s">
        <v>99</v>
      </c>
      <c r="B25" s="80"/>
      <c r="C25" s="310" t="s">
        <v>100</v>
      </c>
      <c r="D25" s="310"/>
      <c r="E25" s="82" t="s">
        <v>101</v>
      </c>
      <c r="F25" s="80" t="s">
        <v>8</v>
      </c>
      <c r="G25" s="80" t="s">
        <v>102</v>
      </c>
      <c r="H25" s="80" t="s">
        <v>71</v>
      </c>
      <c r="I25" s="80" t="s">
        <v>72</v>
      </c>
      <c r="J25" s="80" t="s">
        <v>103</v>
      </c>
      <c r="K25" s="80" t="s">
        <v>73</v>
      </c>
      <c r="L25" s="77"/>
      <c r="M25" s="77"/>
      <c r="N25" s="77"/>
      <c r="O25" s="77"/>
    </row>
    <row r="26" spans="1:15" ht="18.75" x14ac:dyDescent="0.3">
      <c r="A26" s="311">
        <v>44106</v>
      </c>
      <c r="B26" s="85" t="s">
        <v>268</v>
      </c>
      <c r="C26" s="85" t="s">
        <v>69</v>
      </c>
      <c r="D26" s="85" t="s">
        <v>70</v>
      </c>
      <c r="E26" s="330"/>
      <c r="F26" s="330"/>
      <c r="G26" s="330"/>
      <c r="H26" s="330"/>
      <c r="I26" s="330"/>
      <c r="J26" s="330"/>
      <c r="K26" s="330"/>
      <c r="L26" s="77"/>
      <c r="M26" s="77"/>
      <c r="N26" s="77"/>
      <c r="O26" s="77"/>
    </row>
    <row r="27" spans="1:15" ht="18.75" x14ac:dyDescent="0.3">
      <c r="A27" s="312"/>
      <c r="B27" s="315">
        <v>100</v>
      </c>
      <c r="C27" s="315">
        <v>18</v>
      </c>
      <c r="D27" s="315">
        <v>1382</v>
      </c>
      <c r="E27" s="311">
        <v>44106</v>
      </c>
      <c r="F27" s="315">
        <v>0</v>
      </c>
      <c r="G27" s="323">
        <v>0</v>
      </c>
      <c r="H27" s="323">
        <v>0</v>
      </c>
      <c r="I27" s="323">
        <v>0</v>
      </c>
      <c r="J27" s="323">
        <v>1432</v>
      </c>
      <c r="K27" s="87">
        <v>1422</v>
      </c>
      <c r="L27" s="77"/>
      <c r="M27" s="77"/>
      <c r="N27" s="77"/>
      <c r="O27" s="77"/>
    </row>
    <row r="28" spans="1:15" ht="18.75" x14ac:dyDescent="0.3">
      <c r="A28" s="312"/>
      <c r="B28" s="316"/>
      <c r="C28" s="316"/>
      <c r="D28" s="316"/>
      <c r="E28" s="312"/>
      <c r="F28" s="316"/>
      <c r="G28" s="324"/>
      <c r="H28" s="324"/>
      <c r="I28" s="324"/>
      <c r="J28" s="324"/>
      <c r="K28" s="87">
        <v>10</v>
      </c>
      <c r="L28" s="77"/>
      <c r="M28" s="77"/>
      <c r="N28" s="77"/>
      <c r="O28" s="77"/>
    </row>
    <row r="29" spans="1:15" ht="18.75" x14ac:dyDescent="0.3">
      <c r="A29" s="312"/>
      <c r="B29" s="317"/>
      <c r="C29" s="317"/>
      <c r="D29" s="317"/>
      <c r="E29" s="314"/>
      <c r="F29" s="317"/>
      <c r="G29" s="325"/>
      <c r="H29" s="325"/>
      <c r="I29" s="325"/>
      <c r="J29" s="325"/>
      <c r="K29" s="88">
        <f>K27+K28</f>
        <v>1432</v>
      </c>
      <c r="L29" s="77"/>
      <c r="M29" s="77"/>
      <c r="N29" s="77"/>
      <c r="O29" s="77"/>
    </row>
    <row r="30" spans="1:15" ht="18.75" x14ac:dyDescent="0.3">
      <c r="A30" s="312"/>
      <c r="B30" s="90"/>
      <c r="C30" s="313" t="s">
        <v>104</v>
      </c>
      <c r="D30" s="313"/>
      <c r="E30" s="91" t="s">
        <v>105</v>
      </c>
      <c r="F30" s="92"/>
      <c r="G30" s="92"/>
      <c r="H30" s="92"/>
      <c r="I30" s="92"/>
      <c r="J30" s="92"/>
      <c r="K30" s="92"/>
      <c r="L30" s="77"/>
      <c r="M30" s="77"/>
      <c r="N30" s="77"/>
      <c r="O30" s="77"/>
    </row>
    <row r="31" spans="1:15" ht="18.75" x14ac:dyDescent="0.3">
      <c r="A31" s="312"/>
      <c r="B31" s="92"/>
      <c r="C31" s="85" t="s">
        <v>69</v>
      </c>
      <c r="D31" s="85" t="s">
        <v>70</v>
      </c>
      <c r="E31" s="330"/>
      <c r="F31" s="330"/>
      <c r="G31" s="330"/>
      <c r="H31" s="330"/>
      <c r="I31" s="330"/>
      <c r="J31" s="330"/>
      <c r="K31" s="330"/>
      <c r="L31" s="77"/>
      <c r="M31" s="77"/>
      <c r="N31" s="77"/>
      <c r="O31" s="77"/>
    </row>
    <row r="32" spans="1:15" ht="18.75" x14ac:dyDescent="0.3">
      <c r="A32" s="312"/>
      <c r="B32" s="315"/>
      <c r="C32" s="315">
        <v>5</v>
      </c>
      <c r="D32" s="315">
        <v>295</v>
      </c>
      <c r="E32" s="311">
        <v>44109</v>
      </c>
      <c r="F32" s="315">
        <v>0</v>
      </c>
      <c r="G32" s="323">
        <v>0</v>
      </c>
      <c r="H32" s="323">
        <v>0</v>
      </c>
      <c r="I32" s="323">
        <v>0</v>
      </c>
      <c r="J32" s="323">
        <v>295</v>
      </c>
      <c r="K32" s="87">
        <v>294</v>
      </c>
      <c r="L32" s="77"/>
      <c r="M32" s="77"/>
      <c r="N32" s="77"/>
      <c r="O32" s="77"/>
    </row>
    <row r="33" spans="1:15" ht="18.75" x14ac:dyDescent="0.3">
      <c r="A33" s="312"/>
      <c r="B33" s="316"/>
      <c r="C33" s="316"/>
      <c r="D33" s="316"/>
      <c r="E33" s="312"/>
      <c r="F33" s="316"/>
      <c r="G33" s="324"/>
      <c r="H33" s="324"/>
      <c r="I33" s="324"/>
      <c r="J33" s="324"/>
      <c r="K33" s="87">
        <v>2</v>
      </c>
      <c r="L33" s="77"/>
      <c r="M33" s="77"/>
      <c r="N33" s="77"/>
      <c r="O33" s="77"/>
    </row>
    <row r="34" spans="1:15" ht="18.75" x14ac:dyDescent="0.3">
      <c r="A34" s="314"/>
      <c r="B34" s="317"/>
      <c r="C34" s="317"/>
      <c r="D34" s="317"/>
      <c r="E34" s="314"/>
      <c r="F34" s="317"/>
      <c r="G34" s="325"/>
      <c r="H34" s="325"/>
      <c r="I34" s="325"/>
      <c r="J34" s="325"/>
      <c r="K34" s="88">
        <f>K32+K33</f>
        <v>296</v>
      </c>
      <c r="L34" s="77"/>
      <c r="M34" s="77"/>
      <c r="N34" s="77"/>
      <c r="O34" s="77"/>
    </row>
    <row r="35" spans="1:15" ht="18.75" x14ac:dyDescent="0.3">
      <c r="A35" s="334" t="s">
        <v>269</v>
      </c>
      <c r="B35" s="335"/>
      <c r="C35" s="335"/>
      <c r="D35" s="335"/>
      <c r="E35" s="335"/>
      <c r="F35" s="335"/>
      <c r="G35" s="335"/>
      <c r="H35" s="336"/>
      <c r="I35" s="88" t="s">
        <v>5</v>
      </c>
      <c r="J35" s="88">
        <f>J16+J21+J27+J32</f>
        <v>3457</v>
      </c>
      <c r="K35" s="94">
        <f>K18+K23+K29+K34</f>
        <v>3458</v>
      </c>
      <c r="L35" s="77"/>
      <c r="M35" s="77"/>
      <c r="N35" s="77"/>
      <c r="O35" s="77"/>
    </row>
    <row r="36" spans="1:15" ht="18.75" x14ac:dyDescent="0.3">
      <c r="A36" s="330"/>
      <c r="B36" s="330"/>
      <c r="C36" s="330"/>
      <c r="D36" s="330"/>
      <c r="E36" s="330"/>
      <c r="F36" s="330"/>
      <c r="G36" s="330"/>
      <c r="H36" s="330"/>
      <c r="I36" s="330"/>
      <c r="J36" s="330"/>
      <c r="K36" s="330"/>
      <c r="L36" s="77"/>
      <c r="M36" s="77"/>
      <c r="N36" s="77"/>
      <c r="O36" s="77"/>
    </row>
    <row r="37" spans="1:15" ht="18.75" x14ac:dyDescent="0.3">
      <c r="A37" s="80" t="s">
        <v>99</v>
      </c>
      <c r="B37" s="80"/>
      <c r="C37" s="310" t="s">
        <v>100</v>
      </c>
      <c r="D37" s="310"/>
      <c r="E37" s="82" t="s">
        <v>101</v>
      </c>
      <c r="F37" s="80" t="s">
        <v>8</v>
      </c>
      <c r="G37" s="80" t="s">
        <v>102</v>
      </c>
      <c r="H37" s="80" t="s">
        <v>71</v>
      </c>
      <c r="I37" s="80" t="s">
        <v>72</v>
      </c>
      <c r="J37" s="80" t="s">
        <v>103</v>
      </c>
      <c r="K37" s="80" t="s">
        <v>73</v>
      </c>
      <c r="L37" s="77"/>
      <c r="M37" s="77"/>
      <c r="N37" s="77"/>
      <c r="O37" s="77"/>
    </row>
    <row r="38" spans="1:15" ht="18.75" x14ac:dyDescent="0.3">
      <c r="A38" s="322">
        <v>44109</v>
      </c>
      <c r="B38" s="85" t="s">
        <v>268</v>
      </c>
      <c r="C38" s="85" t="s">
        <v>69</v>
      </c>
      <c r="D38" s="85" t="s">
        <v>70</v>
      </c>
      <c r="E38" s="330"/>
      <c r="F38" s="330"/>
      <c r="G38" s="330"/>
      <c r="H38" s="330"/>
      <c r="I38" s="330"/>
      <c r="J38" s="330"/>
      <c r="K38" s="330"/>
      <c r="L38" s="77"/>
      <c r="M38" s="77"/>
      <c r="N38" s="77"/>
      <c r="O38" s="77"/>
    </row>
    <row r="39" spans="1:15" ht="18.75" x14ac:dyDescent="0.3">
      <c r="A39" s="322"/>
      <c r="B39" s="92">
        <v>100</v>
      </c>
      <c r="C39" s="92">
        <v>22</v>
      </c>
      <c r="D39" s="92">
        <v>1330</v>
      </c>
      <c r="E39" s="98">
        <v>44109</v>
      </c>
      <c r="F39" s="92">
        <v>0</v>
      </c>
      <c r="G39" s="87">
        <v>0</v>
      </c>
      <c r="H39" s="87">
        <v>0</v>
      </c>
      <c r="I39" s="87">
        <v>0</v>
      </c>
      <c r="J39" s="87">
        <v>1380</v>
      </c>
      <c r="K39" s="88">
        <v>1380</v>
      </c>
      <c r="L39" s="77"/>
      <c r="M39" s="77"/>
      <c r="N39" s="77"/>
      <c r="O39" s="77"/>
    </row>
    <row r="40" spans="1:15" ht="18.75" x14ac:dyDescent="0.3">
      <c r="A40" s="322"/>
      <c r="B40" s="90"/>
      <c r="C40" s="313" t="s">
        <v>104</v>
      </c>
      <c r="D40" s="313"/>
      <c r="E40" s="91" t="s">
        <v>105</v>
      </c>
      <c r="F40" s="92"/>
      <c r="G40" s="92"/>
      <c r="H40" s="92"/>
      <c r="I40" s="92"/>
      <c r="J40" s="92"/>
      <c r="K40" s="92"/>
      <c r="L40" s="77"/>
      <c r="M40" s="77"/>
      <c r="N40" s="77"/>
      <c r="O40" s="77"/>
    </row>
    <row r="41" spans="1:15" ht="18.75" x14ac:dyDescent="0.3">
      <c r="A41" s="322"/>
      <c r="B41" s="92"/>
      <c r="C41" s="85" t="s">
        <v>69</v>
      </c>
      <c r="D41" s="85" t="s">
        <v>70</v>
      </c>
      <c r="E41" s="330"/>
      <c r="F41" s="330"/>
      <c r="G41" s="330"/>
      <c r="H41" s="330"/>
      <c r="I41" s="330"/>
      <c r="J41" s="330"/>
      <c r="K41" s="330"/>
      <c r="L41" s="77"/>
      <c r="M41" s="77"/>
      <c r="N41" s="77"/>
      <c r="O41" s="77"/>
    </row>
    <row r="42" spans="1:15" ht="18.75" x14ac:dyDescent="0.3">
      <c r="A42" s="322"/>
      <c r="B42" s="315"/>
      <c r="C42" s="315">
        <v>4</v>
      </c>
      <c r="D42" s="315">
        <v>296</v>
      </c>
      <c r="E42" s="311">
        <v>44110</v>
      </c>
      <c r="F42" s="315">
        <v>0</v>
      </c>
      <c r="G42" s="323">
        <v>0</v>
      </c>
      <c r="H42" s="323">
        <v>0</v>
      </c>
      <c r="I42" s="323">
        <v>0</v>
      </c>
      <c r="J42" s="323">
        <v>296</v>
      </c>
      <c r="K42" s="87">
        <v>286</v>
      </c>
      <c r="L42" s="77"/>
      <c r="M42" s="77"/>
      <c r="N42" s="77"/>
      <c r="O42" s="77"/>
    </row>
    <row r="43" spans="1:15" ht="18.75" x14ac:dyDescent="0.3">
      <c r="A43" s="322"/>
      <c r="B43" s="316"/>
      <c r="C43" s="316"/>
      <c r="D43" s="316"/>
      <c r="E43" s="312"/>
      <c r="F43" s="316"/>
      <c r="G43" s="324"/>
      <c r="H43" s="324"/>
      <c r="I43" s="324"/>
      <c r="J43" s="324"/>
      <c r="K43" s="87">
        <v>10</v>
      </c>
      <c r="L43" s="77"/>
      <c r="M43" s="77"/>
      <c r="N43" s="77"/>
      <c r="O43" s="77"/>
    </row>
    <row r="44" spans="1:15" ht="18.75" x14ac:dyDescent="0.3">
      <c r="A44" s="322"/>
      <c r="B44" s="317"/>
      <c r="C44" s="317"/>
      <c r="D44" s="317"/>
      <c r="E44" s="314"/>
      <c r="F44" s="317"/>
      <c r="G44" s="325"/>
      <c r="H44" s="325"/>
      <c r="I44" s="325"/>
      <c r="J44" s="325"/>
      <c r="K44" s="88">
        <f>K42+K43</f>
        <v>296</v>
      </c>
      <c r="L44" s="77"/>
      <c r="M44" s="77"/>
      <c r="N44" s="77"/>
      <c r="O44" s="77"/>
    </row>
    <row r="45" spans="1:15" ht="18.75" x14ac:dyDescent="0.3">
      <c r="A45" s="330"/>
      <c r="B45" s="330"/>
      <c r="C45" s="330"/>
      <c r="D45" s="330"/>
      <c r="E45" s="330"/>
      <c r="F45" s="330"/>
      <c r="G45" s="330"/>
      <c r="H45" s="330"/>
      <c r="I45" s="330"/>
      <c r="J45" s="330"/>
      <c r="K45" s="330"/>
      <c r="L45" s="77"/>
      <c r="M45" s="77"/>
      <c r="N45" s="77"/>
      <c r="O45" s="77"/>
    </row>
    <row r="46" spans="1:15" ht="18.75" x14ac:dyDescent="0.3">
      <c r="A46" s="80" t="s">
        <v>99</v>
      </c>
      <c r="B46" s="80"/>
      <c r="C46" s="310" t="s">
        <v>100</v>
      </c>
      <c r="D46" s="310"/>
      <c r="E46" s="82" t="s">
        <v>101</v>
      </c>
      <c r="F46" s="80" t="s">
        <v>8</v>
      </c>
      <c r="G46" s="80" t="s">
        <v>102</v>
      </c>
      <c r="H46" s="80" t="s">
        <v>71</v>
      </c>
      <c r="I46" s="80" t="s">
        <v>72</v>
      </c>
      <c r="J46" s="80" t="s">
        <v>103</v>
      </c>
      <c r="K46" s="80" t="s">
        <v>73</v>
      </c>
      <c r="L46" s="77"/>
      <c r="M46" s="77"/>
      <c r="N46" s="77"/>
      <c r="O46" s="77"/>
    </row>
    <row r="47" spans="1:15" ht="18.75" x14ac:dyDescent="0.3">
      <c r="A47" s="311">
        <v>44110</v>
      </c>
      <c r="B47" s="85" t="s">
        <v>268</v>
      </c>
      <c r="C47" s="85" t="s">
        <v>69</v>
      </c>
      <c r="D47" s="85" t="s">
        <v>70</v>
      </c>
      <c r="E47" s="330"/>
      <c r="F47" s="330"/>
      <c r="G47" s="330"/>
      <c r="H47" s="330"/>
      <c r="I47" s="330"/>
      <c r="J47" s="330"/>
      <c r="K47" s="330"/>
      <c r="L47" s="77"/>
      <c r="M47" s="77"/>
      <c r="N47" s="77"/>
      <c r="O47" s="77"/>
    </row>
    <row r="48" spans="1:15" ht="18.75" x14ac:dyDescent="0.3">
      <c r="A48" s="312"/>
      <c r="B48" s="315">
        <v>100</v>
      </c>
      <c r="C48" s="315">
        <v>13</v>
      </c>
      <c r="D48" s="315">
        <v>1387</v>
      </c>
      <c r="E48" s="98">
        <v>44110</v>
      </c>
      <c r="F48" s="315">
        <v>0</v>
      </c>
      <c r="G48" s="323">
        <v>0</v>
      </c>
      <c r="H48" s="323">
        <v>0</v>
      </c>
      <c r="I48" s="323">
        <v>0</v>
      </c>
      <c r="J48" s="323">
        <v>1437</v>
      </c>
      <c r="K48" s="87">
        <v>1420</v>
      </c>
      <c r="L48" s="77"/>
      <c r="M48" s="77"/>
      <c r="N48" s="77"/>
      <c r="O48" s="77"/>
    </row>
    <row r="49" spans="1:15" ht="18.75" x14ac:dyDescent="0.3">
      <c r="A49" s="312"/>
      <c r="B49" s="316"/>
      <c r="C49" s="316"/>
      <c r="D49" s="316"/>
      <c r="E49" s="98">
        <v>44111</v>
      </c>
      <c r="F49" s="316"/>
      <c r="G49" s="324"/>
      <c r="H49" s="324"/>
      <c r="I49" s="324"/>
      <c r="J49" s="324"/>
      <c r="K49" s="87">
        <v>20</v>
      </c>
      <c r="L49" s="77"/>
      <c r="M49" s="77"/>
      <c r="N49" s="77"/>
      <c r="O49" s="77"/>
    </row>
    <row r="50" spans="1:15" ht="18.75" x14ac:dyDescent="0.3">
      <c r="A50" s="312"/>
      <c r="B50" s="317"/>
      <c r="C50" s="317"/>
      <c r="D50" s="317"/>
      <c r="E50" s="98"/>
      <c r="F50" s="317"/>
      <c r="G50" s="325"/>
      <c r="H50" s="325"/>
      <c r="I50" s="325"/>
      <c r="J50" s="325"/>
      <c r="K50" s="88">
        <f>K48+K49</f>
        <v>1440</v>
      </c>
      <c r="L50" s="77"/>
      <c r="M50" s="77"/>
      <c r="N50" s="77"/>
      <c r="O50" s="77"/>
    </row>
    <row r="51" spans="1:15" ht="18.75" x14ac:dyDescent="0.3">
      <c r="A51" s="312"/>
      <c r="B51" s="90"/>
      <c r="C51" s="313" t="s">
        <v>104</v>
      </c>
      <c r="D51" s="313"/>
      <c r="E51" s="91" t="s">
        <v>105</v>
      </c>
      <c r="F51" s="92"/>
      <c r="G51" s="92"/>
      <c r="H51" s="92"/>
      <c r="I51" s="92"/>
      <c r="J51" s="92"/>
      <c r="K51" s="92"/>
      <c r="L51" s="77"/>
      <c r="M51" s="77"/>
      <c r="N51" s="77"/>
      <c r="O51" s="77"/>
    </row>
    <row r="52" spans="1:15" ht="18.75" x14ac:dyDescent="0.3">
      <c r="A52" s="312"/>
      <c r="B52" s="92"/>
      <c r="C52" s="85" t="s">
        <v>69</v>
      </c>
      <c r="D52" s="85" t="s">
        <v>70</v>
      </c>
      <c r="E52" s="330"/>
      <c r="F52" s="330"/>
      <c r="G52" s="330"/>
      <c r="H52" s="330"/>
      <c r="I52" s="330"/>
      <c r="J52" s="330"/>
      <c r="K52" s="330"/>
      <c r="L52" s="77"/>
      <c r="M52" s="77"/>
      <c r="N52" s="77"/>
      <c r="O52" s="77"/>
    </row>
    <row r="53" spans="1:15" ht="18.75" x14ac:dyDescent="0.3">
      <c r="A53" s="312"/>
      <c r="B53" s="315"/>
      <c r="C53" s="92">
        <v>3</v>
      </c>
      <c r="D53" s="92">
        <v>297</v>
      </c>
      <c r="E53" s="98">
        <v>44111</v>
      </c>
      <c r="F53" s="92">
        <v>0</v>
      </c>
      <c r="G53" s="87">
        <v>0</v>
      </c>
      <c r="H53" s="87">
        <v>0</v>
      </c>
      <c r="I53" s="87">
        <v>0</v>
      </c>
      <c r="J53" s="87">
        <v>297</v>
      </c>
      <c r="K53" s="88">
        <v>297</v>
      </c>
      <c r="L53" s="77"/>
      <c r="M53" s="77"/>
      <c r="N53" s="77"/>
      <c r="O53" s="77"/>
    </row>
    <row r="54" spans="1:15" ht="18.75" x14ac:dyDescent="0.3">
      <c r="A54" s="314"/>
      <c r="B54" s="317"/>
      <c r="C54" s="92"/>
      <c r="D54" s="92"/>
      <c r="E54" s="98"/>
      <c r="F54" s="92"/>
      <c r="G54" s="87"/>
      <c r="H54" s="87"/>
      <c r="I54" s="87"/>
      <c r="J54" s="87"/>
      <c r="K54" s="87"/>
      <c r="L54" s="77"/>
      <c r="M54" s="77"/>
      <c r="N54" s="77"/>
      <c r="O54" s="77"/>
    </row>
    <row r="55" spans="1:15" ht="18.75" x14ac:dyDescent="0.3">
      <c r="A55" s="330"/>
      <c r="B55" s="330"/>
      <c r="C55" s="330"/>
      <c r="D55" s="330"/>
      <c r="E55" s="330"/>
      <c r="F55" s="330"/>
      <c r="G55" s="330"/>
      <c r="H55" s="330"/>
      <c r="I55" s="330"/>
      <c r="J55" s="330"/>
      <c r="K55" s="330"/>
      <c r="L55" s="77"/>
      <c r="M55" s="77"/>
      <c r="N55" s="77"/>
      <c r="O55" s="77"/>
    </row>
    <row r="56" spans="1:15" ht="18.75" x14ac:dyDescent="0.3">
      <c r="A56" s="80" t="s">
        <v>99</v>
      </c>
      <c r="B56" s="80"/>
      <c r="C56" s="310" t="s">
        <v>100</v>
      </c>
      <c r="D56" s="310"/>
      <c r="E56" s="82" t="s">
        <v>101</v>
      </c>
      <c r="F56" s="80" t="s">
        <v>8</v>
      </c>
      <c r="G56" s="80" t="s">
        <v>102</v>
      </c>
      <c r="H56" s="80" t="s">
        <v>71</v>
      </c>
      <c r="I56" s="80" t="s">
        <v>72</v>
      </c>
      <c r="J56" s="80" t="s">
        <v>103</v>
      </c>
      <c r="K56" s="80" t="s">
        <v>73</v>
      </c>
      <c r="L56" s="77"/>
      <c r="M56" s="77"/>
      <c r="N56" s="77"/>
      <c r="O56" s="77"/>
    </row>
    <row r="57" spans="1:15" ht="18.75" x14ac:dyDescent="0.3">
      <c r="A57" s="322">
        <v>44111</v>
      </c>
      <c r="B57" s="85" t="s">
        <v>268</v>
      </c>
      <c r="C57" s="85" t="s">
        <v>69</v>
      </c>
      <c r="D57" s="85" t="s">
        <v>70</v>
      </c>
      <c r="E57" s="330"/>
      <c r="F57" s="330"/>
      <c r="G57" s="330"/>
      <c r="H57" s="330"/>
      <c r="I57" s="330"/>
      <c r="J57" s="330"/>
      <c r="K57" s="330"/>
      <c r="L57" s="77"/>
      <c r="M57" s="77"/>
      <c r="N57" s="77"/>
      <c r="O57" s="77"/>
    </row>
    <row r="58" spans="1:15" ht="18.75" x14ac:dyDescent="0.3">
      <c r="A58" s="322"/>
      <c r="B58" s="92">
        <v>100</v>
      </c>
      <c r="C58" s="92">
        <v>18</v>
      </c>
      <c r="D58" s="92">
        <v>1382</v>
      </c>
      <c r="E58" s="98">
        <v>44111</v>
      </c>
      <c r="F58" s="89">
        <v>0</v>
      </c>
      <c r="G58" s="87">
        <v>0</v>
      </c>
      <c r="H58" s="87">
        <v>0</v>
      </c>
      <c r="I58" s="87">
        <v>0</v>
      </c>
      <c r="J58" s="87">
        <v>1432</v>
      </c>
      <c r="K58" s="88">
        <v>1432</v>
      </c>
      <c r="L58" s="77"/>
      <c r="M58" s="77"/>
      <c r="N58" s="77"/>
      <c r="O58" s="77"/>
    </row>
    <row r="59" spans="1:15" ht="18.75" x14ac:dyDescent="0.3">
      <c r="A59" s="322"/>
      <c r="B59" s="90"/>
      <c r="C59" s="313" t="s">
        <v>104</v>
      </c>
      <c r="D59" s="313"/>
      <c r="E59" s="91" t="s">
        <v>105</v>
      </c>
      <c r="F59" s="92"/>
      <c r="G59" s="92"/>
      <c r="H59" s="92"/>
      <c r="I59" s="92"/>
      <c r="J59" s="92"/>
      <c r="K59" s="92"/>
      <c r="L59" s="77"/>
      <c r="M59" s="77"/>
      <c r="N59" s="77"/>
      <c r="O59" s="77"/>
    </row>
    <row r="60" spans="1:15" ht="18.75" x14ac:dyDescent="0.3">
      <c r="A60" s="322"/>
      <c r="B60" s="92"/>
      <c r="C60" s="85" t="s">
        <v>69</v>
      </c>
      <c r="D60" s="85" t="s">
        <v>70</v>
      </c>
      <c r="E60" s="330"/>
      <c r="F60" s="330"/>
      <c r="G60" s="330"/>
      <c r="H60" s="330"/>
      <c r="I60" s="330"/>
      <c r="J60" s="330"/>
      <c r="K60" s="330"/>
      <c r="L60" s="77"/>
      <c r="M60" s="77"/>
      <c r="N60" s="77"/>
      <c r="O60" s="77"/>
    </row>
    <row r="61" spans="1:15" ht="18.75" x14ac:dyDescent="0.3">
      <c r="A61" s="322"/>
      <c r="B61" s="92"/>
      <c r="C61" s="92">
        <v>6</v>
      </c>
      <c r="D61" s="92">
        <v>294</v>
      </c>
      <c r="E61" s="98">
        <v>44112</v>
      </c>
      <c r="F61" s="92">
        <v>0</v>
      </c>
      <c r="G61" s="87">
        <v>0</v>
      </c>
      <c r="H61" s="87">
        <v>0</v>
      </c>
      <c r="I61" s="87">
        <v>0</v>
      </c>
      <c r="J61" s="87">
        <v>294</v>
      </c>
      <c r="K61" s="88">
        <v>294</v>
      </c>
      <c r="L61" s="77"/>
      <c r="M61" s="77"/>
      <c r="N61" s="77"/>
      <c r="O61" s="77"/>
    </row>
    <row r="62" spans="1:15" ht="18.75" x14ac:dyDescent="0.3">
      <c r="A62" s="326"/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77"/>
      <c r="M62" s="77"/>
      <c r="N62" s="77"/>
      <c r="O62" s="77"/>
    </row>
    <row r="63" spans="1:15" ht="18.75" x14ac:dyDescent="0.3">
      <c r="A63" s="80" t="s">
        <v>99</v>
      </c>
      <c r="B63" s="80"/>
      <c r="C63" s="310" t="s">
        <v>100</v>
      </c>
      <c r="D63" s="310"/>
      <c r="E63" s="82" t="s">
        <v>101</v>
      </c>
      <c r="F63" s="80" t="s">
        <v>8</v>
      </c>
      <c r="G63" s="80" t="s">
        <v>102</v>
      </c>
      <c r="H63" s="80" t="s">
        <v>71</v>
      </c>
      <c r="I63" s="80" t="s">
        <v>72</v>
      </c>
      <c r="J63" s="80" t="s">
        <v>103</v>
      </c>
      <c r="K63" s="80" t="s">
        <v>73</v>
      </c>
      <c r="L63" s="77"/>
      <c r="M63" s="77"/>
      <c r="N63" s="77"/>
      <c r="O63" s="77"/>
    </row>
    <row r="64" spans="1:15" ht="18.75" x14ac:dyDescent="0.3">
      <c r="A64" s="311">
        <v>44112</v>
      </c>
      <c r="B64" s="85" t="s">
        <v>268</v>
      </c>
      <c r="C64" s="85" t="s">
        <v>69</v>
      </c>
      <c r="D64" s="85" t="s">
        <v>70</v>
      </c>
      <c r="E64" s="330"/>
      <c r="F64" s="330"/>
      <c r="G64" s="330"/>
      <c r="H64" s="330"/>
      <c r="I64" s="330"/>
      <c r="J64" s="330"/>
      <c r="K64" s="330"/>
      <c r="L64" s="77"/>
      <c r="M64" s="77"/>
      <c r="N64" s="77"/>
      <c r="O64" s="77"/>
    </row>
    <row r="65" spans="1:15" ht="18.75" x14ac:dyDescent="0.3">
      <c r="A65" s="312"/>
      <c r="B65" s="315">
        <v>100</v>
      </c>
      <c r="C65" s="315">
        <v>17</v>
      </c>
      <c r="D65" s="315">
        <v>1383</v>
      </c>
      <c r="E65" s="311">
        <v>44112</v>
      </c>
      <c r="F65" s="315">
        <v>0</v>
      </c>
      <c r="G65" s="323">
        <v>0</v>
      </c>
      <c r="H65" s="323">
        <v>0</v>
      </c>
      <c r="I65" s="323">
        <v>0</v>
      </c>
      <c r="J65" s="323">
        <v>1433</v>
      </c>
      <c r="K65" s="87">
        <v>1332</v>
      </c>
      <c r="L65" s="77"/>
      <c r="M65" s="77"/>
      <c r="N65" s="77"/>
      <c r="O65" s="77"/>
    </row>
    <row r="66" spans="1:15" ht="18.75" x14ac:dyDescent="0.3">
      <c r="A66" s="312"/>
      <c r="B66" s="316"/>
      <c r="C66" s="316"/>
      <c r="D66" s="316"/>
      <c r="E66" s="312"/>
      <c r="F66" s="316"/>
      <c r="G66" s="324"/>
      <c r="H66" s="324"/>
      <c r="I66" s="324"/>
      <c r="J66" s="324"/>
      <c r="K66" s="87">
        <v>100</v>
      </c>
      <c r="L66" s="77"/>
      <c r="M66" s="77"/>
      <c r="N66" s="77"/>
      <c r="O66" s="77"/>
    </row>
    <row r="67" spans="1:15" ht="18.75" x14ac:dyDescent="0.3">
      <c r="A67" s="312"/>
      <c r="B67" s="317"/>
      <c r="C67" s="317"/>
      <c r="D67" s="317"/>
      <c r="E67" s="314"/>
      <c r="F67" s="317"/>
      <c r="G67" s="325"/>
      <c r="H67" s="325"/>
      <c r="I67" s="325"/>
      <c r="J67" s="325"/>
      <c r="K67" s="88">
        <f>K65+K66</f>
        <v>1432</v>
      </c>
      <c r="L67" s="77"/>
      <c r="M67" s="77"/>
      <c r="N67" s="77"/>
      <c r="O67" s="77"/>
    </row>
    <row r="68" spans="1:15" ht="18.75" x14ac:dyDescent="0.3">
      <c r="A68" s="312"/>
      <c r="B68" s="90"/>
      <c r="C68" s="313" t="s">
        <v>104</v>
      </c>
      <c r="D68" s="313"/>
      <c r="E68" s="91" t="s">
        <v>105</v>
      </c>
      <c r="F68" s="92"/>
      <c r="G68" s="92"/>
      <c r="H68" s="92"/>
      <c r="I68" s="92"/>
      <c r="J68" s="92"/>
      <c r="K68" s="92"/>
      <c r="L68" s="77"/>
      <c r="M68" s="77"/>
      <c r="N68" s="77"/>
      <c r="O68" s="77"/>
    </row>
    <row r="69" spans="1:15" ht="18.75" x14ac:dyDescent="0.3">
      <c r="A69" s="312"/>
      <c r="B69" s="92"/>
      <c r="C69" s="85" t="s">
        <v>69</v>
      </c>
      <c r="D69" s="85" t="s">
        <v>70</v>
      </c>
      <c r="E69" s="330"/>
      <c r="F69" s="330"/>
      <c r="G69" s="330"/>
      <c r="H69" s="330"/>
      <c r="I69" s="330"/>
      <c r="J69" s="330"/>
      <c r="K69" s="330"/>
      <c r="L69" s="77"/>
      <c r="M69" s="77"/>
      <c r="N69" s="77"/>
      <c r="O69" s="77"/>
    </row>
    <row r="70" spans="1:15" ht="18.75" x14ac:dyDescent="0.3">
      <c r="A70" s="312"/>
      <c r="B70" s="92"/>
      <c r="C70" s="92">
        <v>16</v>
      </c>
      <c r="D70" s="92">
        <v>284</v>
      </c>
      <c r="E70" s="98">
        <v>44113</v>
      </c>
      <c r="F70" s="92">
        <v>0</v>
      </c>
      <c r="G70" s="87">
        <v>0</v>
      </c>
      <c r="H70" s="87">
        <v>0</v>
      </c>
      <c r="I70" s="87">
        <v>0</v>
      </c>
      <c r="J70" s="87">
        <v>284</v>
      </c>
      <c r="K70" s="88">
        <v>284</v>
      </c>
      <c r="L70" s="77"/>
      <c r="M70" s="77"/>
      <c r="N70" s="77"/>
      <c r="O70" s="77"/>
    </row>
    <row r="71" spans="1:15" ht="18.75" x14ac:dyDescent="0.3">
      <c r="A71" s="326"/>
      <c r="B71" s="326"/>
      <c r="C71" s="326"/>
      <c r="D71" s="326"/>
      <c r="E71" s="326"/>
      <c r="F71" s="326"/>
      <c r="G71" s="326"/>
      <c r="H71" s="326"/>
      <c r="I71" s="326"/>
      <c r="J71" s="326"/>
      <c r="K71" s="326"/>
      <c r="L71" s="77"/>
      <c r="M71" s="77"/>
      <c r="N71" s="77"/>
      <c r="O71" s="77"/>
    </row>
    <row r="72" spans="1:15" ht="18.75" x14ac:dyDescent="0.3">
      <c r="A72" s="80" t="s">
        <v>99</v>
      </c>
      <c r="B72" s="80"/>
      <c r="C72" s="310" t="s">
        <v>100</v>
      </c>
      <c r="D72" s="310"/>
      <c r="E72" s="82" t="s">
        <v>101</v>
      </c>
      <c r="F72" s="80" t="s">
        <v>8</v>
      </c>
      <c r="G72" s="80" t="s">
        <v>102</v>
      </c>
      <c r="H72" s="80" t="s">
        <v>71</v>
      </c>
      <c r="I72" s="80" t="s">
        <v>72</v>
      </c>
      <c r="J72" s="80" t="s">
        <v>103</v>
      </c>
      <c r="K72" s="80" t="s">
        <v>73</v>
      </c>
      <c r="L72" s="77"/>
      <c r="M72" s="77"/>
      <c r="N72" s="77"/>
      <c r="O72" s="77"/>
    </row>
    <row r="73" spans="1:15" ht="18.75" x14ac:dyDescent="0.3">
      <c r="A73" s="322">
        <v>44113</v>
      </c>
      <c r="B73" s="85" t="s">
        <v>268</v>
      </c>
      <c r="C73" s="85" t="s">
        <v>69</v>
      </c>
      <c r="D73" s="85" t="s">
        <v>70</v>
      </c>
      <c r="E73" s="330"/>
      <c r="F73" s="330"/>
      <c r="G73" s="330"/>
      <c r="H73" s="330"/>
      <c r="I73" s="330"/>
      <c r="J73" s="330"/>
      <c r="K73" s="330"/>
      <c r="L73" s="77"/>
      <c r="M73" s="77"/>
      <c r="N73" s="77"/>
      <c r="O73" s="77"/>
    </row>
    <row r="74" spans="1:15" ht="18.75" x14ac:dyDescent="0.3">
      <c r="A74" s="322"/>
      <c r="B74" s="315">
        <v>100</v>
      </c>
      <c r="C74" s="315">
        <v>50</v>
      </c>
      <c r="D74" s="315">
        <v>1375</v>
      </c>
      <c r="E74" s="311">
        <v>44113</v>
      </c>
      <c r="F74" s="331">
        <v>0</v>
      </c>
      <c r="G74" s="323">
        <v>0</v>
      </c>
      <c r="H74" s="323">
        <v>0</v>
      </c>
      <c r="I74" s="323">
        <v>0</v>
      </c>
      <c r="J74" s="323">
        <v>1425</v>
      </c>
      <c r="K74" s="87">
        <v>1400</v>
      </c>
      <c r="L74" s="77"/>
      <c r="M74" s="77"/>
      <c r="N74" s="77"/>
      <c r="O74" s="77"/>
    </row>
    <row r="75" spans="1:15" ht="18.75" x14ac:dyDescent="0.3">
      <c r="A75" s="322"/>
      <c r="B75" s="316"/>
      <c r="C75" s="316"/>
      <c r="D75" s="316"/>
      <c r="E75" s="312"/>
      <c r="F75" s="332"/>
      <c r="G75" s="324"/>
      <c r="H75" s="324"/>
      <c r="I75" s="324"/>
      <c r="J75" s="324"/>
      <c r="K75" s="87">
        <v>25</v>
      </c>
      <c r="L75" s="77"/>
      <c r="M75" s="77"/>
      <c r="N75" s="77"/>
      <c r="O75" s="77"/>
    </row>
    <row r="76" spans="1:15" ht="18.75" x14ac:dyDescent="0.3">
      <c r="A76" s="322"/>
      <c r="B76" s="317"/>
      <c r="C76" s="317"/>
      <c r="D76" s="317"/>
      <c r="E76" s="314"/>
      <c r="F76" s="333"/>
      <c r="G76" s="325"/>
      <c r="H76" s="325"/>
      <c r="I76" s="325"/>
      <c r="J76" s="325"/>
      <c r="K76" s="88">
        <f>K74+K75</f>
        <v>1425</v>
      </c>
      <c r="L76" s="77"/>
      <c r="M76" s="77"/>
      <c r="N76" s="77"/>
      <c r="O76" s="77"/>
    </row>
    <row r="77" spans="1:15" ht="18.75" x14ac:dyDescent="0.3">
      <c r="A77" s="322"/>
      <c r="B77" s="90"/>
      <c r="C77" s="313" t="s">
        <v>104</v>
      </c>
      <c r="D77" s="313"/>
      <c r="E77" s="91" t="s">
        <v>105</v>
      </c>
      <c r="F77" s="92"/>
      <c r="G77" s="92"/>
      <c r="H77" s="92"/>
      <c r="I77" s="92"/>
      <c r="J77" s="92"/>
      <c r="K77" s="92"/>
      <c r="L77" s="77"/>
      <c r="M77" s="77"/>
      <c r="N77" s="77"/>
      <c r="O77" s="77"/>
    </row>
    <row r="78" spans="1:15" ht="18.75" x14ac:dyDescent="0.3">
      <c r="A78" s="322"/>
      <c r="B78" s="92"/>
      <c r="C78" s="85" t="s">
        <v>69</v>
      </c>
      <c r="D78" s="85" t="s">
        <v>70</v>
      </c>
      <c r="E78" s="330"/>
      <c r="F78" s="330"/>
      <c r="G78" s="330"/>
      <c r="H78" s="330"/>
      <c r="I78" s="330"/>
      <c r="J78" s="330"/>
      <c r="K78" s="330"/>
      <c r="L78" s="77"/>
      <c r="M78" s="77"/>
      <c r="N78" s="77"/>
      <c r="O78" s="77"/>
    </row>
    <row r="79" spans="1:15" ht="18.75" x14ac:dyDescent="0.3">
      <c r="A79" s="322"/>
      <c r="B79" s="315"/>
      <c r="C79" s="315">
        <v>2</v>
      </c>
      <c r="D79" s="315">
        <v>298</v>
      </c>
      <c r="E79" s="311">
        <v>44117</v>
      </c>
      <c r="F79" s="315">
        <v>0</v>
      </c>
      <c r="G79" s="323">
        <v>0</v>
      </c>
      <c r="H79" s="323">
        <v>0</v>
      </c>
      <c r="I79" s="323">
        <v>0</v>
      </c>
      <c r="J79" s="323">
        <v>298</v>
      </c>
      <c r="K79" s="87">
        <v>148</v>
      </c>
      <c r="L79" s="77"/>
      <c r="M79" s="77"/>
      <c r="N79" s="77"/>
      <c r="O79" s="77"/>
    </row>
    <row r="80" spans="1:15" ht="18.75" x14ac:dyDescent="0.3">
      <c r="A80" s="322"/>
      <c r="B80" s="316"/>
      <c r="C80" s="316"/>
      <c r="D80" s="316"/>
      <c r="E80" s="312"/>
      <c r="F80" s="316"/>
      <c r="G80" s="324"/>
      <c r="H80" s="324"/>
      <c r="I80" s="324"/>
      <c r="J80" s="324"/>
      <c r="K80" s="87">
        <v>150</v>
      </c>
      <c r="L80" s="77"/>
      <c r="M80" s="77"/>
      <c r="N80" s="77"/>
      <c r="O80" s="77"/>
    </row>
    <row r="81" spans="1:15" ht="18.75" x14ac:dyDescent="0.3">
      <c r="A81" s="322"/>
      <c r="B81" s="317"/>
      <c r="C81" s="317"/>
      <c r="D81" s="317"/>
      <c r="E81" s="314"/>
      <c r="F81" s="317"/>
      <c r="G81" s="325"/>
      <c r="H81" s="325"/>
      <c r="I81" s="325"/>
      <c r="J81" s="325"/>
      <c r="K81" s="88">
        <f>K79+K80</f>
        <v>298</v>
      </c>
      <c r="L81" s="77"/>
      <c r="M81" s="77"/>
      <c r="N81" s="77"/>
      <c r="O81" s="77"/>
    </row>
    <row r="82" spans="1:15" ht="18.75" x14ac:dyDescent="0.3">
      <c r="A82" s="334" t="s">
        <v>270</v>
      </c>
      <c r="B82" s="344"/>
      <c r="C82" s="344"/>
      <c r="D82" s="344"/>
      <c r="E82" s="344"/>
      <c r="F82" s="344"/>
      <c r="G82" s="344"/>
      <c r="H82" s="345"/>
      <c r="I82" s="88" t="s">
        <v>5</v>
      </c>
      <c r="J82" s="88">
        <f>J39+J42+J48+J53+J58+J61+J65+J70+J74+J79</f>
        <v>8576</v>
      </c>
      <c r="K82" s="94">
        <f>K39+K44+K50+K53+K58+K61+K67+K70+K76+K81</f>
        <v>8578</v>
      </c>
      <c r="L82" s="77"/>
      <c r="M82" s="77"/>
      <c r="N82" s="77"/>
      <c r="O82" s="77"/>
    </row>
    <row r="83" spans="1:15" ht="18.75" x14ac:dyDescent="0.3">
      <c r="A83" s="326"/>
      <c r="B83" s="326"/>
      <c r="C83" s="326"/>
      <c r="D83" s="326"/>
      <c r="E83" s="326"/>
      <c r="F83" s="326"/>
      <c r="G83" s="326"/>
      <c r="H83" s="326"/>
      <c r="I83" s="326"/>
      <c r="J83" s="326"/>
      <c r="K83" s="326"/>
      <c r="L83" s="77"/>
      <c r="M83" s="77"/>
      <c r="N83" s="77"/>
      <c r="O83" s="77"/>
    </row>
    <row r="84" spans="1:15" ht="18.75" x14ac:dyDescent="0.3">
      <c r="A84" s="80" t="s">
        <v>99</v>
      </c>
      <c r="B84" s="80"/>
      <c r="C84" s="310" t="s">
        <v>100</v>
      </c>
      <c r="D84" s="310"/>
      <c r="E84" s="82" t="s">
        <v>101</v>
      </c>
      <c r="F84" s="80" t="s">
        <v>8</v>
      </c>
      <c r="G84" s="80" t="s">
        <v>102</v>
      </c>
      <c r="H84" s="80" t="s">
        <v>71</v>
      </c>
      <c r="I84" s="80" t="s">
        <v>72</v>
      </c>
      <c r="J84" s="80" t="s">
        <v>103</v>
      </c>
      <c r="K84" s="80" t="s">
        <v>73</v>
      </c>
      <c r="L84" s="77"/>
      <c r="M84" s="77"/>
      <c r="N84" s="77"/>
      <c r="O84" s="77"/>
    </row>
    <row r="85" spans="1:15" ht="18.75" x14ac:dyDescent="0.3">
      <c r="A85" s="311">
        <v>44117</v>
      </c>
      <c r="B85" s="85" t="s">
        <v>268</v>
      </c>
      <c r="C85" s="85" t="s">
        <v>69</v>
      </c>
      <c r="D85" s="85" t="s">
        <v>70</v>
      </c>
      <c r="E85" s="327"/>
      <c r="F85" s="328"/>
      <c r="G85" s="328"/>
      <c r="H85" s="328"/>
      <c r="I85" s="328"/>
      <c r="J85" s="328"/>
      <c r="K85" s="329"/>
      <c r="L85" s="77"/>
      <c r="M85" s="77"/>
      <c r="N85" s="77"/>
      <c r="O85" s="77"/>
    </row>
    <row r="86" spans="1:15" ht="18.75" x14ac:dyDescent="0.3">
      <c r="A86" s="312"/>
      <c r="B86" s="92">
        <v>100</v>
      </c>
      <c r="C86" s="92">
        <v>17</v>
      </c>
      <c r="D86" s="92">
        <v>1383</v>
      </c>
      <c r="E86" s="98">
        <v>44117</v>
      </c>
      <c r="F86" s="89">
        <v>0</v>
      </c>
      <c r="G86" s="87">
        <v>0</v>
      </c>
      <c r="H86" s="87">
        <v>0</v>
      </c>
      <c r="I86" s="87">
        <v>0</v>
      </c>
      <c r="J86" s="87">
        <v>1433</v>
      </c>
      <c r="K86" s="88">
        <v>1433</v>
      </c>
      <c r="L86" s="77"/>
      <c r="M86" s="77"/>
      <c r="N86" s="77"/>
      <c r="O86" s="77"/>
    </row>
    <row r="87" spans="1:15" ht="18.75" x14ac:dyDescent="0.3">
      <c r="A87" s="312"/>
      <c r="B87" s="90"/>
      <c r="C87" s="313" t="s">
        <v>104</v>
      </c>
      <c r="D87" s="313"/>
      <c r="E87" s="91" t="s">
        <v>105</v>
      </c>
      <c r="F87" s="92"/>
      <c r="G87" s="92"/>
      <c r="H87" s="92"/>
      <c r="I87" s="92"/>
      <c r="J87" s="92"/>
      <c r="K87" s="92"/>
      <c r="L87" s="77"/>
      <c r="M87" s="77"/>
      <c r="N87" s="77"/>
      <c r="O87" s="77"/>
    </row>
    <row r="88" spans="1:15" ht="18.75" x14ac:dyDescent="0.3">
      <c r="A88" s="312"/>
      <c r="B88" s="92"/>
      <c r="C88" s="85" t="s">
        <v>69</v>
      </c>
      <c r="D88" s="85" t="s">
        <v>70</v>
      </c>
      <c r="E88" s="327"/>
      <c r="F88" s="328"/>
      <c r="G88" s="328"/>
      <c r="H88" s="328"/>
      <c r="I88" s="328"/>
      <c r="J88" s="328"/>
      <c r="K88" s="329"/>
      <c r="L88" s="77"/>
      <c r="M88" s="77"/>
      <c r="N88" s="77"/>
      <c r="O88" s="77"/>
    </row>
    <row r="89" spans="1:15" ht="18.75" x14ac:dyDescent="0.3">
      <c r="A89" s="312"/>
      <c r="B89" s="92"/>
      <c r="C89" s="315">
        <v>1</v>
      </c>
      <c r="D89" s="315">
        <v>299</v>
      </c>
      <c r="E89" s="311">
        <v>44118</v>
      </c>
      <c r="F89" s="315">
        <v>0</v>
      </c>
      <c r="G89" s="323">
        <v>0</v>
      </c>
      <c r="H89" s="323">
        <v>0</v>
      </c>
      <c r="I89" s="323">
        <v>0</v>
      </c>
      <c r="J89" s="323">
        <v>299</v>
      </c>
      <c r="K89" s="87">
        <v>279</v>
      </c>
      <c r="L89" s="77"/>
      <c r="M89" s="77"/>
      <c r="N89" s="77"/>
      <c r="O89" s="77"/>
    </row>
    <row r="90" spans="1:15" ht="18.75" x14ac:dyDescent="0.3">
      <c r="A90" s="312"/>
      <c r="B90" s="92"/>
      <c r="C90" s="316"/>
      <c r="D90" s="316"/>
      <c r="E90" s="312"/>
      <c r="F90" s="316"/>
      <c r="G90" s="324"/>
      <c r="H90" s="324"/>
      <c r="I90" s="324"/>
      <c r="J90" s="324"/>
      <c r="K90" s="87">
        <v>20</v>
      </c>
      <c r="L90" s="77"/>
      <c r="M90" s="77"/>
      <c r="N90" s="77"/>
      <c r="O90" s="77"/>
    </row>
    <row r="91" spans="1:15" ht="18.75" x14ac:dyDescent="0.3">
      <c r="A91" s="314"/>
      <c r="B91" s="92"/>
      <c r="C91" s="317"/>
      <c r="D91" s="317"/>
      <c r="E91" s="314"/>
      <c r="F91" s="317"/>
      <c r="G91" s="325"/>
      <c r="H91" s="325"/>
      <c r="I91" s="325"/>
      <c r="J91" s="325"/>
      <c r="K91" s="99">
        <f>K89+K90</f>
        <v>299</v>
      </c>
      <c r="L91" s="77"/>
      <c r="M91" s="77"/>
      <c r="N91" s="77"/>
      <c r="O91" s="77"/>
    </row>
    <row r="92" spans="1:15" ht="18.75" x14ac:dyDescent="0.3">
      <c r="A92" s="326"/>
      <c r="B92" s="326"/>
      <c r="C92" s="326"/>
      <c r="D92" s="326"/>
      <c r="E92" s="326"/>
      <c r="F92" s="326"/>
      <c r="G92" s="326"/>
      <c r="H92" s="326"/>
      <c r="I92" s="326"/>
      <c r="J92" s="326"/>
      <c r="K92" s="326"/>
      <c r="L92" s="77"/>
      <c r="M92" s="77"/>
      <c r="N92" s="77"/>
      <c r="O92" s="77"/>
    </row>
    <row r="93" spans="1:15" ht="18.75" x14ac:dyDescent="0.3">
      <c r="A93" s="80" t="s">
        <v>99</v>
      </c>
      <c r="B93" s="80"/>
      <c r="C93" s="310" t="s">
        <v>100</v>
      </c>
      <c r="D93" s="310"/>
      <c r="E93" s="82" t="s">
        <v>101</v>
      </c>
      <c r="F93" s="80" t="s">
        <v>8</v>
      </c>
      <c r="G93" s="80" t="s">
        <v>102</v>
      </c>
      <c r="H93" s="80" t="s">
        <v>71</v>
      </c>
      <c r="I93" s="80" t="s">
        <v>72</v>
      </c>
      <c r="J93" s="80" t="s">
        <v>103</v>
      </c>
      <c r="K93" s="80" t="s">
        <v>73</v>
      </c>
      <c r="L93" s="77"/>
      <c r="M93" s="77"/>
      <c r="N93" s="77"/>
      <c r="O93" s="77"/>
    </row>
    <row r="94" spans="1:15" ht="18.75" x14ac:dyDescent="0.3">
      <c r="A94" s="311">
        <v>44118</v>
      </c>
      <c r="B94" s="85" t="s">
        <v>268</v>
      </c>
      <c r="C94" s="85" t="s">
        <v>69</v>
      </c>
      <c r="D94" s="85" t="s">
        <v>70</v>
      </c>
      <c r="E94" s="330"/>
      <c r="F94" s="330"/>
      <c r="G94" s="330"/>
      <c r="H94" s="330"/>
      <c r="I94" s="330"/>
      <c r="J94" s="330"/>
      <c r="K94" s="330"/>
      <c r="L94" s="77"/>
      <c r="M94" s="77"/>
      <c r="N94" s="77"/>
      <c r="O94" s="77"/>
    </row>
    <row r="95" spans="1:15" ht="18.75" x14ac:dyDescent="0.3">
      <c r="A95" s="312"/>
      <c r="B95" s="315">
        <v>100</v>
      </c>
      <c r="C95" s="315">
        <v>20</v>
      </c>
      <c r="D95" s="315">
        <v>1380</v>
      </c>
      <c r="E95" s="311">
        <v>44118</v>
      </c>
      <c r="F95" s="315">
        <v>0</v>
      </c>
      <c r="G95" s="323">
        <v>0</v>
      </c>
      <c r="H95" s="323">
        <v>0</v>
      </c>
      <c r="I95" s="323">
        <v>0</v>
      </c>
      <c r="J95" s="323">
        <v>1430</v>
      </c>
      <c r="K95" s="87">
        <v>1390</v>
      </c>
      <c r="L95" s="77"/>
      <c r="M95" s="77"/>
      <c r="N95" s="77"/>
      <c r="O95" s="77"/>
    </row>
    <row r="96" spans="1:15" ht="18.75" x14ac:dyDescent="0.3">
      <c r="A96" s="312"/>
      <c r="B96" s="316"/>
      <c r="C96" s="316"/>
      <c r="D96" s="316"/>
      <c r="E96" s="312"/>
      <c r="F96" s="316"/>
      <c r="G96" s="324"/>
      <c r="H96" s="324"/>
      <c r="I96" s="324"/>
      <c r="J96" s="324"/>
      <c r="K96" s="87">
        <v>20</v>
      </c>
      <c r="L96" s="77"/>
      <c r="M96" s="77"/>
      <c r="N96" s="77"/>
      <c r="O96" s="77"/>
    </row>
    <row r="97" spans="1:15" ht="18.75" x14ac:dyDescent="0.3">
      <c r="A97" s="312"/>
      <c r="B97" s="316"/>
      <c r="C97" s="316"/>
      <c r="D97" s="316"/>
      <c r="E97" s="312"/>
      <c r="F97" s="316"/>
      <c r="G97" s="324"/>
      <c r="H97" s="324"/>
      <c r="I97" s="324"/>
      <c r="J97" s="324"/>
      <c r="K97" s="87">
        <v>20</v>
      </c>
      <c r="L97" s="77"/>
      <c r="M97" s="77"/>
      <c r="N97" s="77"/>
      <c r="O97" s="77"/>
    </row>
    <row r="98" spans="1:15" ht="18.75" x14ac:dyDescent="0.3">
      <c r="A98" s="312"/>
      <c r="B98" s="317"/>
      <c r="C98" s="317"/>
      <c r="D98" s="317"/>
      <c r="E98" s="314"/>
      <c r="F98" s="317"/>
      <c r="G98" s="325"/>
      <c r="H98" s="325"/>
      <c r="I98" s="325"/>
      <c r="J98" s="325"/>
      <c r="K98" s="88">
        <f>K95+K96+K97</f>
        <v>1430</v>
      </c>
      <c r="L98" s="77"/>
      <c r="M98" s="77"/>
      <c r="N98" s="77"/>
      <c r="O98" s="77"/>
    </row>
    <row r="99" spans="1:15" ht="18.75" x14ac:dyDescent="0.3">
      <c r="A99" s="312"/>
      <c r="B99" s="90"/>
      <c r="C99" s="313" t="s">
        <v>104</v>
      </c>
      <c r="D99" s="313"/>
      <c r="E99" s="91" t="s">
        <v>105</v>
      </c>
      <c r="F99" s="92"/>
      <c r="G99" s="92"/>
      <c r="H99" s="92"/>
      <c r="I99" s="92"/>
      <c r="J99" s="92"/>
      <c r="K99" s="92"/>
      <c r="L99" s="77"/>
      <c r="M99" s="77"/>
      <c r="N99" s="77"/>
      <c r="O99" s="77"/>
    </row>
    <row r="100" spans="1:15" ht="18.75" x14ac:dyDescent="0.3">
      <c r="A100" s="312"/>
      <c r="B100" s="92"/>
      <c r="C100" s="85" t="s">
        <v>69</v>
      </c>
      <c r="D100" s="85" t="s">
        <v>70</v>
      </c>
      <c r="E100" s="330"/>
      <c r="F100" s="330"/>
      <c r="G100" s="330"/>
      <c r="H100" s="330"/>
      <c r="I100" s="330"/>
      <c r="J100" s="330"/>
      <c r="K100" s="330"/>
      <c r="L100" s="77"/>
      <c r="M100" s="77"/>
      <c r="N100" s="77"/>
      <c r="O100" s="77"/>
    </row>
    <row r="101" spans="1:15" ht="18.75" x14ac:dyDescent="0.3">
      <c r="A101" s="312"/>
      <c r="B101" s="92"/>
      <c r="C101" s="92">
        <v>2</v>
      </c>
      <c r="D101" s="92">
        <v>298</v>
      </c>
      <c r="E101" s="98">
        <v>44119</v>
      </c>
      <c r="F101" s="92">
        <v>0</v>
      </c>
      <c r="G101" s="87">
        <v>0</v>
      </c>
      <c r="H101" s="87">
        <v>0</v>
      </c>
      <c r="I101" s="87">
        <v>0</v>
      </c>
      <c r="J101" s="87">
        <v>298</v>
      </c>
      <c r="K101" s="88">
        <v>300</v>
      </c>
      <c r="L101" s="77"/>
      <c r="M101" s="77"/>
      <c r="N101" s="77"/>
      <c r="O101" s="77"/>
    </row>
    <row r="102" spans="1:15" ht="18.75" x14ac:dyDescent="0.3">
      <c r="A102" s="326"/>
      <c r="B102" s="326"/>
      <c r="C102" s="326"/>
      <c r="D102" s="326"/>
      <c r="E102" s="326"/>
      <c r="F102" s="326"/>
      <c r="G102" s="326"/>
      <c r="H102" s="326"/>
      <c r="I102" s="326"/>
      <c r="J102" s="326"/>
      <c r="K102" s="326"/>
      <c r="L102" s="77"/>
      <c r="M102" s="77"/>
      <c r="N102" s="77"/>
      <c r="O102" s="77"/>
    </row>
    <row r="103" spans="1:15" ht="18.75" x14ac:dyDescent="0.3">
      <c r="A103" s="80" t="s">
        <v>99</v>
      </c>
      <c r="B103" s="80"/>
      <c r="C103" s="310" t="s">
        <v>100</v>
      </c>
      <c r="D103" s="310"/>
      <c r="E103" s="82" t="s">
        <v>101</v>
      </c>
      <c r="F103" s="80" t="s">
        <v>8</v>
      </c>
      <c r="G103" s="80" t="s">
        <v>102</v>
      </c>
      <c r="H103" s="80" t="s">
        <v>71</v>
      </c>
      <c r="I103" s="80" t="s">
        <v>72</v>
      </c>
      <c r="J103" s="80" t="s">
        <v>103</v>
      </c>
      <c r="K103" s="80" t="s">
        <v>73</v>
      </c>
      <c r="L103" s="77"/>
      <c r="M103" s="77"/>
      <c r="N103" s="77"/>
      <c r="O103" s="77"/>
    </row>
    <row r="104" spans="1:15" ht="18.75" x14ac:dyDescent="0.3">
      <c r="A104" s="311">
        <v>44119</v>
      </c>
      <c r="B104" s="85" t="s">
        <v>268</v>
      </c>
      <c r="C104" s="85" t="s">
        <v>69</v>
      </c>
      <c r="D104" s="85" t="s">
        <v>70</v>
      </c>
      <c r="E104" s="327"/>
      <c r="F104" s="328"/>
      <c r="G104" s="328"/>
      <c r="H104" s="328"/>
      <c r="I104" s="328"/>
      <c r="J104" s="328"/>
      <c r="K104" s="329"/>
      <c r="L104" s="77"/>
      <c r="M104" s="77"/>
      <c r="N104" s="77"/>
      <c r="O104" s="77"/>
    </row>
    <row r="105" spans="1:15" ht="18.75" x14ac:dyDescent="0.3">
      <c r="A105" s="312"/>
      <c r="B105" s="315">
        <v>100</v>
      </c>
      <c r="C105" s="315">
        <v>15</v>
      </c>
      <c r="D105" s="315">
        <v>1385</v>
      </c>
      <c r="E105" s="311">
        <v>44119</v>
      </c>
      <c r="F105" s="331">
        <v>0</v>
      </c>
      <c r="G105" s="323">
        <v>0</v>
      </c>
      <c r="H105" s="323">
        <v>0</v>
      </c>
      <c r="I105" s="323">
        <v>0</v>
      </c>
      <c r="J105" s="323">
        <v>1435</v>
      </c>
      <c r="K105" s="87">
        <v>1335</v>
      </c>
      <c r="L105" s="77"/>
      <c r="M105" s="77"/>
      <c r="N105" s="77"/>
      <c r="O105" s="77"/>
    </row>
    <row r="106" spans="1:15" ht="18.75" x14ac:dyDescent="0.3">
      <c r="A106" s="312"/>
      <c r="B106" s="316"/>
      <c r="C106" s="316"/>
      <c r="D106" s="316"/>
      <c r="E106" s="312"/>
      <c r="F106" s="332"/>
      <c r="G106" s="324"/>
      <c r="H106" s="324"/>
      <c r="I106" s="324"/>
      <c r="J106" s="324"/>
      <c r="K106" s="87">
        <v>100</v>
      </c>
      <c r="L106" s="77"/>
      <c r="M106" s="77"/>
      <c r="N106" s="77"/>
      <c r="O106" s="77"/>
    </row>
    <row r="107" spans="1:15" ht="18.75" x14ac:dyDescent="0.3">
      <c r="A107" s="312"/>
      <c r="B107" s="317"/>
      <c r="C107" s="317"/>
      <c r="D107" s="317"/>
      <c r="E107" s="314"/>
      <c r="F107" s="333"/>
      <c r="G107" s="325"/>
      <c r="H107" s="325"/>
      <c r="I107" s="325"/>
      <c r="J107" s="325"/>
      <c r="K107" s="88">
        <f>K105+K106</f>
        <v>1435</v>
      </c>
      <c r="L107" s="77"/>
      <c r="M107" s="77"/>
      <c r="N107" s="77"/>
      <c r="O107" s="77"/>
    </row>
    <row r="108" spans="1:15" ht="18.75" x14ac:dyDescent="0.3">
      <c r="A108" s="312"/>
      <c r="B108" s="90"/>
      <c r="C108" s="313" t="s">
        <v>104</v>
      </c>
      <c r="D108" s="313"/>
      <c r="E108" s="91" t="s">
        <v>105</v>
      </c>
      <c r="F108" s="92"/>
      <c r="G108" s="92"/>
      <c r="H108" s="92"/>
      <c r="I108" s="92"/>
      <c r="J108" s="92"/>
      <c r="K108" s="92"/>
      <c r="L108" s="77"/>
      <c r="M108" s="77"/>
      <c r="N108" s="77"/>
      <c r="O108" s="77"/>
    </row>
    <row r="109" spans="1:15" ht="18.75" x14ac:dyDescent="0.3">
      <c r="A109" s="312"/>
      <c r="B109" s="92"/>
      <c r="C109" s="85" t="s">
        <v>69</v>
      </c>
      <c r="D109" s="85" t="s">
        <v>70</v>
      </c>
      <c r="E109" s="327"/>
      <c r="F109" s="328"/>
      <c r="G109" s="328"/>
      <c r="H109" s="328"/>
      <c r="I109" s="328"/>
      <c r="J109" s="328"/>
      <c r="K109" s="329"/>
      <c r="L109" s="77"/>
      <c r="M109" s="77"/>
      <c r="N109" s="77"/>
      <c r="O109" s="77"/>
    </row>
    <row r="110" spans="1:15" ht="18.75" x14ac:dyDescent="0.3">
      <c r="A110" s="312"/>
      <c r="B110" s="92"/>
      <c r="C110" s="92">
        <v>4</v>
      </c>
      <c r="D110" s="100">
        <v>296</v>
      </c>
      <c r="E110" s="98">
        <v>44120</v>
      </c>
      <c r="F110" s="100">
        <v>0</v>
      </c>
      <c r="G110" s="101">
        <v>0</v>
      </c>
      <c r="H110" s="101">
        <v>0</v>
      </c>
      <c r="I110" s="101">
        <v>0</v>
      </c>
      <c r="J110" s="101">
        <v>296</v>
      </c>
      <c r="K110" s="88">
        <v>296</v>
      </c>
      <c r="L110" s="77"/>
      <c r="M110" s="77"/>
      <c r="N110" s="77"/>
      <c r="O110" s="77"/>
    </row>
    <row r="111" spans="1:15" ht="18.75" x14ac:dyDescent="0.3">
      <c r="A111" s="326"/>
      <c r="B111" s="326"/>
      <c r="C111" s="326"/>
      <c r="D111" s="326"/>
      <c r="E111" s="326"/>
      <c r="F111" s="326"/>
      <c r="G111" s="326"/>
      <c r="H111" s="326"/>
      <c r="I111" s="326"/>
      <c r="J111" s="326"/>
      <c r="K111" s="326"/>
      <c r="L111" s="77"/>
      <c r="M111" s="77"/>
      <c r="N111" s="77"/>
      <c r="O111" s="77"/>
    </row>
    <row r="112" spans="1:15" ht="18.75" x14ac:dyDescent="0.3">
      <c r="A112" s="80" t="s">
        <v>99</v>
      </c>
      <c r="B112" s="80"/>
      <c r="C112" s="310" t="s">
        <v>100</v>
      </c>
      <c r="D112" s="310"/>
      <c r="E112" s="82" t="s">
        <v>101</v>
      </c>
      <c r="F112" s="80" t="s">
        <v>8</v>
      </c>
      <c r="G112" s="80" t="s">
        <v>102</v>
      </c>
      <c r="H112" s="80" t="s">
        <v>71</v>
      </c>
      <c r="I112" s="80" t="s">
        <v>72</v>
      </c>
      <c r="J112" s="80" t="s">
        <v>103</v>
      </c>
      <c r="K112" s="80" t="s">
        <v>73</v>
      </c>
      <c r="L112" s="77"/>
      <c r="M112" s="77"/>
      <c r="N112" s="77"/>
      <c r="O112" s="77"/>
    </row>
    <row r="113" spans="1:15" ht="18.75" x14ac:dyDescent="0.3">
      <c r="A113" s="311">
        <v>44120</v>
      </c>
      <c r="B113" s="85" t="s">
        <v>268</v>
      </c>
      <c r="C113" s="85" t="s">
        <v>69</v>
      </c>
      <c r="D113" s="85" t="s">
        <v>70</v>
      </c>
      <c r="E113" s="330"/>
      <c r="F113" s="330"/>
      <c r="G113" s="330"/>
      <c r="H113" s="330"/>
      <c r="I113" s="330"/>
      <c r="J113" s="330"/>
      <c r="K113" s="330"/>
      <c r="L113" s="77"/>
      <c r="M113" s="77"/>
      <c r="N113" s="77"/>
      <c r="O113" s="77"/>
    </row>
    <row r="114" spans="1:15" ht="18.75" x14ac:dyDescent="0.3">
      <c r="A114" s="312"/>
      <c r="B114" s="92">
        <v>100</v>
      </c>
      <c r="C114" s="92">
        <v>20</v>
      </c>
      <c r="D114" s="92">
        <v>1380</v>
      </c>
      <c r="E114" s="98">
        <v>44120</v>
      </c>
      <c r="F114" s="92">
        <v>0</v>
      </c>
      <c r="G114" s="87">
        <v>0</v>
      </c>
      <c r="H114" s="87">
        <v>0</v>
      </c>
      <c r="I114" s="87">
        <v>0</v>
      </c>
      <c r="J114" s="87">
        <v>1430</v>
      </c>
      <c r="K114" s="88">
        <v>1430</v>
      </c>
      <c r="L114" s="77"/>
      <c r="M114" s="77"/>
      <c r="N114" s="77"/>
      <c r="O114" s="77"/>
    </row>
    <row r="115" spans="1:15" ht="18.75" x14ac:dyDescent="0.3">
      <c r="A115" s="312"/>
      <c r="B115" s="90"/>
      <c r="C115" s="313" t="s">
        <v>104</v>
      </c>
      <c r="D115" s="313"/>
      <c r="E115" s="91" t="s">
        <v>105</v>
      </c>
      <c r="F115" s="92"/>
      <c r="G115" s="92"/>
      <c r="H115" s="92"/>
      <c r="I115" s="92"/>
      <c r="J115" s="92"/>
      <c r="K115" s="92"/>
      <c r="L115" s="77"/>
      <c r="M115" s="77"/>
      <c r="N115" s="77"/>
      <c r="O115" s="77"/>
    </row>
    <row r="116" spans="1:15" ht="18.75" x14ac:dyDescent="0.3">
      <c r="A116" s="312"/>
      <c r="B116" s="92"/>
      <c r="C116" s="85" t="s">
        <v>69</v>
      </c>
      <c r="D116" s="85" t="s">
        <v>70</v>
      </c>
      <c r="E116" s="330"/>
      <c r="F116" s="330"/>
      <c r="G116" s="330"/>
      <c r="H116" s="330"/>
      <c r="I116" s="330"/>
      <c r="J116" s="330"/>
      <c r="K116" s="330"/>
      <c r="L116" s="77"/>
      <c r="M116" s="77"/>
      <c r="N116" s="77"/>
      <c r="O116" s="77"/>
    </row>
    <row r="117" spans="1:15" ht="18.75" x14ac:dyDescent="0.3">
      <c r="A117" s="312"/>
      <c r="B117" s="92"/>
      <c r="C117" s="92">
        <v>3</v>
      </c>
      <c r="D117" s="92">
        <v>297</v>
      </c>
      <c r="E117" s="98">
        <v>44123</v>
      </c>
      <c r="F117" s="92">
        <v>0</v>
      </c>
      <c r="G117" s="87">
        <v>0</v>
      </c>
      <c r="H117" s="87">
        <v>0</v>
      </c>
      <c r="I117" s="87">
        <v>0</v>
      </c>
      <c r="J117" s="87">
        <v>297</v>
      </c>
      <c r="K117" s="88">
        <v>297</v>
      </c>
      <c r="L117" s="77"/>
      <c r="M117" s="77"/>
      <c r="N117" s="77"/>
      <c r="O117" s="77"/>
    </row>
    <row r="118" spans="1:15" ht="18.75" x14ac:dyDescent="0.3">
      <c r="A118" s="334" t="s">
        <v>271</v>
      </c>
      <c r="B118" s="344"/>
      <c r="C118" s="344"/>
      <c r="D118" s="344"/>
      <c r="E118" s="344"/>
      <c r="F118" s="344"/>
      <c r="G118" s="344"/>
      <c r="H118" s="345"/>
      <c r="I118" s="88" t="s">
        <v>5</v>
      </c>
      <c r="J118" s="88">
        <f>J86+J89+J95+J101+J105+J110+J114+J117</f>
        <v>6918</v>
      </c>
      <c r="K118" s="94">
        <f>K86+K91+K98+K101+K107+K110+K114+K117</f>
        <v>6920</v>
      </c>
      <c r="L118" s="77"/>
      <c r="M118" s="77"/>
      <c r="N118" s="77"/>
      <c r="O118" s="77"/>
    </row>
    <row r="119" spans="1:15" ht="18.75" x14ac:dyDescent="0.3">
      <c r="A119" s="326"/>
      <c r="B119" s="326"/>
      <c r="C119" s="326"/>
      <c r="D119" s="326"/>
      <c r="E119" s="326"/>
      <c r="F119" s="326"/>
      <c r="G119" s="326"/>
      <c r="H119" s="326"/>
      <c r="I119" s="326"/>
      <c r="J119" s="326"/>
      <c r="K119" s="326"/>
      <c r="L119" s="77"/>
      <c r="M119" s="77"/>
      <c r="N119" s="77"/>
      <c r="O119" s="77"/>
    </row>
    <row r="120" spans="1:15" ht="18.75" x14ac:dyDescent="0.3">
      <c r="A120" s="80" t="s">
        <v>99</v>
      </c>
      <c r="B120" s="80"/>
      <c r="C120" s="310" t="s">
        <v>100</v>
      </c>
      <c r="D120" s="310"/>
      <c r="E120" s="82" t="s">
        <v>101</v>
      </c>
      <c r="F120" s="80" t="s">
        <v>8</v>
      </c>
      <c r="G120" s="80" t="s">
        <v>102</v>
      </c>
      <c r="H120" s="80" t="s">
        <v>71</v>
      </c>
      <c r="I120" s="80" t="s">
        <v>72</v>
      </c>
      <c r="J120" s="80" t="s">
        <v>103</v>
      </c>
      <c r="K120" s="80" t="s">
        <v>73</v>
      </c>
      <c r="L120" s="77"/>
      <c r="M120" s="77"/>
      <c r="N120" s="77"/>
      <c r="O120" s="77"/>
    </row>
    <row r="121" spans="1:15" ht="18.75" x14ac:dyDescent="0.3">
      <c r="A121" s="311">
        <v>44123</v>
      </c>
      <c r="B121" s="85" t="s">
        <v>268</v>
      </c>
      <c r="C121" s="85" t="s">
        <v>69</v>
      </c>
      <c r="D121" s="85" t="s">
        <v>70</v>
      </c>
      <c r="E121" s="330"/>
      <c r="F121" s="330"/>
      <c r="G121" s="330"/>
      <c r="H121" s="330"/>
      <c r="I121" s="330"/>
      <c r="J121" s="330"/>
      <c r="K121" s="330"/>
      <c r="L121" s="77"/>
      <c r="M121" s="77"/>
      <c r="N121" s="77"/>
      <c r="O121" s="77"/>
    </row>
    <row r="122" spans="1:15" ht="18.75" x14ac:dyDescent="0.3">
      <c r="A122" s="312"/>
      <c r="B122" s="315">
        <v>100</v>
      </c>
      <c r="C122" s="315">
        <v>20</v>
      </c>
      <c r="D122" s="315">
        <v>1380</v>
      </c>
      <c r="E122" s="311">
        <v>44123</v>
      </c>
      <c r="F122" s="315">
        <v>0</v>
      </c>
      <c r="G122" s="323">
        <v>0</v>
      </c>
      <c r="H122" s="323">
        <v>0</v>
      </c>
      <c r="I122" s="323">
        <v>0</v>
      </c>
      <c r="J122" s="323">
        <v>1430</v>
      </c>
      <c r="K122" s="87">
        <v>1010</v>
      </c>
      <c r="L122" s="77"/>
      <c r="M122" s="77"/>
      <c r="N122" s="77"/>
      <c r="O122" s="77"/>
    </row>
    <row r="123" spans="1:15" ht="18.75" x14ac:dyDescent="0.3">
      <c r="A123" s="312"/>
      <c r="B123" s="316"/>
      <c r="C123" s="316"/>
      <c r="D123" s="316"/>
      <c r="E123" s="312"/>
      <c r="F123" s="316"/>
      <c r="G123" s="324"/>
      <c r="H123" s="324"/>
      <c r="I123" s="324"/>
      <c r="J123" s="324"/>
      <c r="K123" s="87">
        <v>20</v>
      </c>
      <c r="L123" s="77"/>
      <c r="M123" s="77"/>
      <c r="N123" s="77"/>
      <c r="O123" s="77"/>
    </row>
    <row r="124" spans="1:15" ht="18.75" x14ac:dyDescent="0.3">
      <c r="A124" s="312"/>
      <c r="B124" s="316"/>
      <c r="C124" s="316"/>
      <c r="D124" s="316"/>
      <c r="E124" s="312"/>
      <c r="F124" s="316"/>
      <c r="G124" s="324"/>
      <c r="H124" s="324"/>
      <c r="I124" s="324"/>
      <c r="J124" s="324"/>
      <c r="K124" s="87">
        <v>400</v>
      </c>
      <c r="L124" s="77"/>
      <c r="M124" s="77"/>
      <c r="N124" s="77"/>
      <c r="O124" s="77"/>
    </row>
    <row r="125" spans="1:15" ht="18.75" x14ac:dyDescent="0.3">
      <c r="A125" s="312"/>
      <c r="B125" s="317"/>
      <c r="C125" s="317"/>
      <c r="D125" s="317"/>
      <c r="E125" s="314"/>
      <c r="F125" s="317"/>
      <c r="G125" s="325"/>
      <c r="H125" s="325"/>
      <c r="I125" s="325"/>
      <c r="J125" s="325"/>
      <c r="K125" s="88">
        <f>K122+K123+K124</f>
        <v>1430</v>
      </c>
      <c r="L125" s="77"/>
      <c r="M125" s="77"/>
      <c r="N125" s="77"/>
      <c r="O125" s="77"/>
    </row>
    <row r="126" spans="1:15" ht="18.75" x14ac:dyDescent="0.3">
      <c r="A126" s="312"/>
      <c r="B126" s="90"/>
      <c r="C126" s="313" t="s">
        <v>104</v>
      </c>
      <c r="D126" s="313"/>
      <c r="E126" s="91" t="s">
        <v>105</v>
      </c>
      <c r="F126" s="92"/>
      <c r="G126" s="92"/>
      <c r="H126" s="92"/>
      <c r="I126" s="92"/>
      <c r="J126" s="92"/>
      <c r="K126" s="92"/>
      <c r="L126" s="77"/>
      <c r="M126" s="77"/>
      <c r="N126" s="77"/>
      <c r="O126" s="77"/>
    </row>
    <row r="127" spans="1:15" ht="18.75" x14ac:dyDescent="0.3">
      <c r="A127" s="312"/>
      <c r="B127" s="92"/>
      <c r="C127" s="85" t="s">
        <v>69</v>
      </c>
      <c r="D127" s="85" t="s">
        <v>70</v>
      </c>
      <c r="E127" s="330"/>
      <c r="F127" s="330"/>
      <c r="G127" s="330"/>
      <c r="H127" s="330"/>
      <c r="I127" s="330"/>
      <c r="J127" s="330"/>
      <c r="K127" s="330"/>
      <c r="L127" s="77"/>
      <c r="M127" s="77"/>
      <c r="N127" s="77"/>
      <c r="O127" s="77"/>
    </row>
    <row r="128" spans="1:15" ht="18.75" x14ac:dyDescent="0.3">
      <c r="A128" s="312"/>
      <c r="B128" s="92"/>
      <c r="C128" s="92">
        <v>14</v>
      </c>
      <c r="D128" s="92">
        <v>286</v>
      </c>
      <c r="E128" s="98">
        <v>44124</v>
      </c>
      <c r="F128" s="92">
        <v>0</v>
      </c>
      <c r="G128" s="87">
        <v>0</v>
      </c>
      <c r="H128" s="87">
        <v>0</v>
      </c>
      <c r="I128" s="87">
        <v>0</v>
      </c>
      <c r="J128" s="87">
        <v>286</v>
      </c>
      <c r="K128" s="88">
        <v>286</v>
      </c>
      <c r="L128" s="77"/>
      <c r="M128" s="77"/>
      <c r="N128" s="77"/>
      <c r="O128" s="77"/>
    </row>
    <row r="129" spans="1:15" ht="18.75" x14ac:dyDescent="0.3">
      <c r="A129" s="326"/>
      <c r="B129" s="326"/>
      <c r="C129" s="326"/>
      <c r="D129" s="326"/>
      <c r="E129" s="326"/>
      <c r="F129" s="326"/>
      <c r="G129" s="326"/>
      <c r="H129" s="326"/>
      <c r="I129" s="326"/>
      <c r="J129" s="326"/>
      <c r="K129" s="326"/>
      <c r="L129" s="77"/>
      <c r="M129" s="77"/>
      <c r="N129" s="77"/>
      <c r="O129" s="77"/>
    </row>
    <row r="130" spans="1:15" ht="18.75" x14ac:dyDescent="0.3">
      <c r="A130" s="80" t="s">
        <v>99</v>
      </c>
      <c r="B130" s="80"/>
      <c r="C130" s="310" t="s">
        <v>100</v>
      </c>
      <c r="D130" s="310"/>
      <c r="E130" s="82" t="s">
        <v>101</v>
      </c>
      <c r="F130" s="80" t="s">
        <v>8</v>
      </c>
      <c r="G130" s="80" t="s">
        <v>102</v>
      </c>
      <c r="H130" s="80" t="s">
        <v>71</v>
      </c>
      <c r="I130" s="80" t="s">
        <v>72</v>
      </c>
      <c r="J130" s="80" t="s">
        <v>103</v>
      </c>
      <c r="K130" s="80" t="s">
        <v>73</v>
      </c>
      <c r="L130" s="77"/>
      <c r="M130" s="77"/>
      <c r="N130" s="77"/>
      <c r="O130" s="77"/>
    </row>
    <row r="131" spans="1:15" ht="18.75" x14ac:dyDescent="0.3">
      <c r="A131" s="311">
        <v>44124</v>
      </c>
      <c r="B131" s="85" t="s">
        <v>268</v>
      </c>
      <c r="C131" s="85" t="s">
        <v>69</v>
      </c>
      <c r="D131" s="85" t="s">
        <v>70</v>
      </c>
      <c r="E131" s="327"/>
      <c r="F131" s="328"/>
      <c r="G131" s="328"/>
      <c r="H131" s="328"/>
      <c r="I131" s="328"/>
      <c r="J131" s="328"/>
      <c r="K131" s="329"/>
      <c r="L131" s="77"/>
      <c r="M131" s="77"/>
      <c r="N131" s="77"/>
      <c r="O131" s="77"/>
    </row>
    <row r="132" spans="1:15" ht="18.75" x14ac:dyDescent="0.3">
      <c r="A132" s="312"/>
      <c r="B132" s="92">
        <v>100</v>
      </c>
      <c r="C132" s="92">
        <v>20</v>
      </c>
      <c r="D132" s="92">
        <v>1380</v>
      </c>
      <c r="E132" s="98">
        <v>44124</v>
      </c>
      <c r="F132" s="89">
        <v>0</v>
      </c>
      <c r="G132" s="87">
        <v>0</v>
      </c>
      <c r="H132" s="87">
        <v>0</v>
      </c>
      <c r="I132" s="87">
        <v>0</v>
      </c>
      <c r="J132" s="87">
        <v>1430</v>
      </c>
      <c r="K132" s="88">
        <v>1430</v>
      </c>
      <c r="L132" s="77"/>
      <c r="M132" s="77"/>
      <c r="N132" s="77"/>
      <c r="O132" s="77"/>
    </row>
    <row r="133" spans="1:15" ht="18.75" x14ac:dyDescent="0.3">
      <c r="A133" s="312"/>
      <c r="B133" s="90"/>
      <c r="C133" s="313" t="s">
        <v>104</v>
      </c>
      <c r="D133" s="313"/>
      <c r="E133" s="91" t="s">
        <v>105</v>
      </c>
      <c r="F133" s="92"/>
      <c r="G133" s="92"/>
      <c r="H133" s="92"/>
      <c r="I133" s="92"/>
      <c r="J133" s="92"/>
      <c r="K133" s="92"/>
      <c r="L133" s="77"/>
      <c r="M133" s="77"/>
      <c r="N133" s="77"/>
      <c r="O133" s="77"/>
    </row>
    <row r="134" spans="1:15" ht="18.75" x14ac:dyDescent="0.3">
      <c r="A134" s="312"/>
      <c r="B134" s="92"/>
      <c r="C134" s="85" t="s">
        <v>69</v>
      </c>
      <c r="D134" s="85" t="s">
        <v>70</v>
      </c>
      <c r="E134" s="327"/>
      <c r="F134" s="328"/>
      <c r="G134" s="328"/>
      <c r="H134" s="328"/>
      <c r="I134" s="328"/>
      <c r="J134" s="328"/>
      <c r="K134" s="329"/>
      <c r="L134" s="77"/>
      <c r="M134" s="77"/>
      <c r="N134" s="77"/>
      <c r="O134" s="77"/>
    </row>
    <row r="135" spans="1:15" ht="18.75" x14ac:dyDescent="0.3">
      <c r="A135" s="312"/>
      <c r="B135" s="92"/>
      <c r="C135" s="92">
        <v>1</v>
      </c>
      <c r="D135" s="92">
        <v>299</v>
      </c>
      <c r="E135" s="98">
        <v>44125</v>
      </c>
      <c r="F135" s="92">
        <v>0</v>
      </c>
      <c r="G135" s="87">
        <v>0</v>
      </c>
      <c r="H135" s="87">
        <v>0</v>
      </c>
      <c r="I135" s="87">
        <v>0</v>
      </c>
      <c r="J135" s="87">
        <v>299</v>
      </c>
      <c r="K135" s="102">
        <v>299</v>
      </c>
      <c r="L135" s="77"/>
      <c r="M135" s="77"/>
      <c r="N135" s="77"/>
      <c r="O135" s="77"/>
    </row>
    <row r="136" spans="1:15" ht="18.75" x14ac:dyDescent="0.3">
      <c r="A136" s="326"/>
      <c r="B136" s="326"/>
      <c r="C136" s="326"/>
      <c r="D136" s="326"/>
      <c r="E136" s="326"/>
      <c r="F136" s="326"/>
      <c r="G136" s="326"/>
      <c r="H136" s="326"/>
      <c r="I136" s="326"/>
      <c r="J136" s="326"/>
      <c r="K136" s="326"/>
      <c r="L136" s="77"/>
      <c r="M136" s="77"/>
      <c r="N136" s="77"/>
      <c r="O136" s="77"/>
    </row>
    <row r="137" spans="1:15" ht="18.75" x14ac:dyDescent="0.3">
      <c r="A137" s="80" t="s">
        <v>99</v>
      </c>
      <c r="B137" s="80"/>
      <c r="C137" s="310" t="s">
        <v>100</v>
      </c>
      <c r="D137" s="310"/>
      <c r="E137" s="82" t="s">
        <v>101</v>
      </c>
      <c r="F137" s="80" t="s">
        <v>8</v>
      </c>
      <c r="G137" s="80" t="s">
        <v>102</v>
      </c>
      <c r="H137" s="80" t="s">
        <v>71</v>
      </c>
      <c r="I137" s="80" t="s">
        <v>72</v>
      </c>
      <c r="J137" s="80" t="s">
        <v>103</v>
      </c>
      <c r="K137" s="80" t="s">
        <v>73</v>
      </c>
      <c r="L137" s="77"/>
      <c r="M137" s="77"/>
      <c r="N137" s="77"/>
      <c r="O137" s="77"/>
    </row>
    <row r="138" spans="1:15" ht="18.75" x14ac:dyDescent="0.3">
      <c r="A138" s="311">
        <v>44125</v>
      </c>
      <c r="B138" s="85" t="s">
        <v>268</v>
      </c>
      <c r="C138" s="85" t="s">
        <v>69</v>
      </c>
      <c r="D138" s="85" t="s">
        <v>70</v>
      </c>
      <c r="E138" s="330"/>
      <c r="F138" s="330"/>
      <c r="G138" s="330"/>
      <c r="H138" s="330"/>
      <c r="I138" s="330"/>
      <c r="J138" s="330"/>
      <c r="K138" s="330"/>
      <c r="L138" s="77"/>
      <c r="M138" s="77"/>
      <c r="N138" s="77"/>
      <c r="O138" s="77"/>
    </row>
    <row r="139" spans="1:15" ht="18.75" x14ac:dyDescent="0.3">
      <c r="A139" s="312"/>
      <c r="B139" s="315">
        <v>100</v>
      </c>
      <c r="C139" s="315">
        <v>26</v>
      </c>
      <c r="D139" s="315">
        <v>1374</v>
      </c>
      <c r="E139" s="311">
        <v>44125</v>
      </c>
      <c r="F139" s="315">
        <v>0</v>
      </c>
      <c r="G139" s="323">
        <v>0</v>
      </c>
      <c r="H139" s="323">
        <v>0</v>
      </c>
      <c r="I139" s="323">
        <v>0</v>
      </c>
      <c r="J139" s="323">
        <v>1424</v>
      </c>
      <c r="K139" s="87">
        <v>1384</v>
      </c>
      <c r="L139" s="77"/>
      <c r="M139" s="77"/>
      <c r="N139" s="77"/>
      <c r="O139" s="77"/>
    </row>
    <row r="140" spans="1:15" ht="15" customHeight="1" x14ac:dyDescent="0.3">
      <c r="A140" s="312"/>
      <c r="B140" s="316"/>
      <c r="C140" s="316"/>
      <c r="D140" s="316"/>
      <c r="E140" s="312"/>
      <c r="F140" s="316"/>
      <c r="G140" s="324"/>
      <c r="H140" s="324"/>
      <c r="I140" s="324"/>
      <c r="J140" s="324"/>
      <c r="K140" s="87">
        <v>40</v>
      </c>
      <c r="L140" s="77"/>
      <c r="M140" s="77"/>
      <c r="N140" s="77"/>
      <c r="O140" s="77"/>
    </row>
    <row r="141" spans="1:15" ht="15" customHeight="1" x14ac:dyDescent="0.3">
      <c r="A141" s="312"/>
      <c r="B141" s="317"/>
      <c r="C141" s="317"/>
      <c r="D141" s="317"/>
      <c r="E141" s="314"/>
      <c r="F141" s="317"/>
      <c r="G141" s="325"/>
      <c r="H141" s="325"/>
      <c r="I141" s="325"/>
      <c r="J141" s="325"/>
      <c r="K141" s="88">
        <f>K139+K140</f>
        <v>1424</v>
      </c>
      <c r="L141" s="77"/>
      <c r="M141" s="77"/>
      <c r="N141" s="77"/>
      <c r="O141" s="77"/>
    </row>
    <row r="142" spans="1:15" ht="18.75" x14ac:dyDescent="0.3">
      <c r="A142" s="312"/>
      <c r="B142" s="90"/>
      <c r="C142" s="313" t="s">
        <v>104</v>
      </c>
      <c r="D142" s="313"/>
      <c r="E142" s="91" t="s">
        <v>105</v>
      </c>
      <c r="F142" s="92"/>
      <c r="G142" s="92"/>
      <c r="H142" s="92"/>
      <c r="I142" s="92"/>
      <c r="J142" s="92"/>
      <c r="K142" s="92"/>
      <c r="L142" s="77"/>
      <c r="M142" s="77"/>
      <c r="N142" s="77"/>
      <c r="O142" s="77"/>
    </row>
    <row r="143" spans="1:15" ht="18.75" x14ac:dyDescent="0.3">
      <c r="A143" s="312"/>
      <c r="B143" s="92"/>
      <c r="C143" s="85" t="s">
        <v>69</v>
      </c>
      <c r="D143" s="85" t="s">
        <v>70</v>
      </c>
      <c r="E143" s="330"/>
      <c r="F143" s="330"/>
      <c r="G143" s="330"/>
      <c r="H143" s="330"/>
      <c r="I143" s="330"/>
      <c r="J143" s="330"/>
      <c r="K143" s="330"/>
      <c r="L143" s="77"/>
      <c r="M143" s="77"/>
      <c r="N143" s="77"/>
      <c r="O143" s="77"/>
    </row>
    <row r="144" spans="1:15" ht="18.75" x14ac:dyDescent="0.3">
      <c r="A144" s="312"/>
      <c r="B144" s="315"/>
      <c r="C144" s="315">
        <v>1</v>
      </c>
      <c r="D144" s="315">
        <v>299</v>
      </c>
      <c r="E144" s="311">
        <v>44126</v>
      </c>
      <c r="F144" s="315">
        <v>0</v>
      </c>
      <c r="G144" s="323">
        <v>0</v>
      </c>
      <c r="H144" s="323">
        <v>0</v>
      </c>
      <c r="I144" s="323">
        <v>0</v>
      </c>
      <c r="J144" s="323">
        <v>299</v>
      </c>
      <c r="K144" s="87">
        <v>249</v>
      </c>
      <c r="L144" s="77"/>
      <c r="M144" s="77"/>
      <c r="N144" s="77"/>
      <c r="O144" s="77"/>
    </row>
    <row r="145" spans="1:15" ht="18.75" x14ac:dyDescent="0.3">
      <c r="A145" s="312"/>
      <c r="B145" s="316"/>
      <c r="C145" s="316"/>
      <c r="D145" s="316"/>
      <c r="E145" s="312"/>
      <c r="F145" s="316"/>
      <c r="G145" s="324"/>
      <c r="H145" s="324"/>
      <c r="I145" s="324"/>
      <c r="J145" s="324"/>
      <c r="K145" s="87">
        <v>50</v>
      </c>
      <c r="L145" s="77"/>
      <c r="M145" s="77"/>
      <c r="N145" s="77"/>
      <c r="O145" s="77"/>
    </row>
    <row r="146" spans="1:15" ht="18.75" x14ac:dyDescent="0.3">
      <c r="A146" s="314"/>
      <c r="B146" s="317"/>
      <c r="C146" s="317"/>
      <c r="D146" s="317"/>
      <c r="E146" s="314"/>
      <c r="F146" s="317"/>
      <c r="G146" s="325"/>
      <c r="H146" s="325"/>
      <c r="I146" s="325"/>
      <c r="J146" s="325"/>
      <c r="K146" s="88">
        <f>K144+K145</f>
        <v>299</v>
      </c>
      <c r="L146" s="77"/>
      <c r="M146" s="77"/>
      <c r="N146" s="77"/>
      <c r="O146" s="77"/>
    </row>
    <row r="147" spans="1:15" ht="18.75" x14ac:dyDescent="0.3">
      <c r="A147" s="326"/>
      <c r="B147" s="326"/>
      <c r="C147" s="326"/>
      <c r="D147" s="326"/>
      <c r="E147" s="326"/>
      <c r="F147" s="326"/>
      <c r="G147" s="326"/>
      <c r="H147" s="326"/>
      <c r="I147" s="326"/>
      <c r="J147" s="326"/>
      <c r="K147" s="326"/>
      <c r="L147" s="77"/>
      <c r="M147" s="77"/>
      <c r="N147" s="77"/>
      <c r="O147" s="77"/>
    </row>
    <row r="148" spans="1:15" ht="18.75" x14ac:dyDescent="0.3">
      <c r="A148" s="80" t="s">
        <v>99</v>
      </c>
      <c r="B148" s="80"/>
      <c r="C148" s="310" t="s">
        <v>100</v>
      </c>
      <c r="D148" s="310"/>
      <c r="E148" s="82" t="s">
        <v>101</v>
      </c>
      <c r="F148" s="80" t="s">
        <v>8</v>
      </c>
      <c r="G148" s="80" t="s">
        <v>102</v>
      </c>
      <c r="H148" s="80" t="s">
        <v>71</v>
      </c>
      <c r="I148" s="80" t="s">
        <v>72</v>
      </c>
      <c r="J148" s="80" t="s">
        <v>103</v>
      </c>
      <c r="K148" s="80" t="s">
        <v>73</v>
      </c>
      <c r="L148" s="77"/>
      <c r="M148" s="77"/>
      <c r="N148" s="77"/>
      <c r="O148" s="77"/>
    </row>
    <row r="149" spans="1:15" ht="18.75" x14ac:dyDescent="0.3">
      <c r="A149" s="311">
        <v>44126</v>
      </c>
      <c r="B149" s="85" t="s">
        <v>268</v>
      </c>
      <c r="C149" s="85" t="s">
        <v>69</v>
      </c>
      <c r="D149" s="85" t="s">
        <v>70</v>
      </c>
      <c r="E149" s="327"/>
      <c r="F149" s="328"/>
      <c r="G149" s="328"/>
      <c r="H149" s="328"/>
      <c r="I149" s="328"/>
      <c r="J149" s="328"/>
      <c r="K149" s="329"/>
      <c r="L149" s="77"/>
      <c r="M149" s="77"/>
      <c r="N149" s="77"/>
      <c r="O149" s="77"/>
    </row>
    <row r="150" spans="1:15" ht="18.75" x14ac:dyDescent="0.3">
      <c r="A150" s="312"/>
      <c r="B150" s="92">
        <v>100</v>
      </c>
      <c r="C150" s="92">
        <v>25</v>
      </c>
      <c r="D150" s="92">
        <v>1375</v>
      </c>
      <c r="E150" s="98">
        <v>44126</v>
      </c>
      <c r="F150" s="89">
        <v>0</v>
      </c>
      <c r="G150" s="87">
        <v>0</v>
      </c>
      <c r="H150" s="87">
        <v>0</v>
      </c>
      <c r="I150" s="87">
        <v>0</v>
      </c>
      <c r="J150" s="87">
        <v>1425</v>
      </c>
      <c r="K150" s="88">
        <v>1425</v>
      </c>
      <c r="L150" s="77"/>
      <c r="M150" s="77"/>
      <c r="N150" s="77"/>
      <c r="O150" s="77"/>
    </row>
    <row r="151" spans="1:15" ht="18.75" x14ac:dyDescent="0.3">
      <c r="A151" s="312"/>
      <c r="B151" s="90"/>
      <c r="C151" s="313" t="s">
        <v>104</v>
      </c>
      <c r="D151" s="313"/>
      <c r="E151" s="91" t="s">
        <v>105</v>
      </c>
      <c r="F151" s="92"/>
      <c r="G151" s="92"/>
      <c r="H151" s="92"/>
      <c r="I151" s="92"/>
      <c r="J151" s="92"/>
      <c r="K151" s="92"/>
      <c r="L151" s="77"/>
      <c r="M151" s="77"/>
      <c r="N151" s="77"/>
      <c r="O151" s="77"/>
    </row>
    <row r="152" spans="1:15" ht="18.75" x14ac:dyDescent="0.3">
      <c r="A152" s="312"/>
      <c r="B152" s="92"/>
      <c r="C152" s="85" t="s">
        <v>69</v>
      </c>
      <c r="D152" s="85" t="s">
        <v>70</v>
      </c>
      <c r="E152" s="327"/>
      <c r="F152" s="328"/>
      <c r="G152" s="328"/>
      <c r="H152" s="328"/>
      <c r="I152" s="328"/>
      <c r="J152" s="328"/>
      <c r="K152" s="329"/>
      <c r="L152" s="77"/>
      <c r="M152" s="77"/>
      <c r="N152" s="77"/>
      <c r="O152" s="77"/>
    </row>
    <row r="153" spans="1:15" ht="18.75" x14ac:dyDescent="0.3">
      <c r="A153" s="314"/>
      <c r="B153" s="92"/>
      <c r="C153" s="92">
        <v>1</v>
      </c>
      <c r="D153" s="92">
        <v>299</v>
      </c>
      <c r="E153" s="98">
        <v>44127</v>
      </c>
      <c r="F153" s="92">
        <v>0</v>
      </c>
      <c r="G153" s="87">
        <v>0</v>
      </c>
      <c r="H153" s="103">
        <v>0</v>
      </c>
      <c r="I153" s="87">
        <v>0</v>
      </c>
      <c r="J153" s="87">
        <v>299</v>
      </c>
      <c r="K153" s="88">
        <v>299</v>
      </c>
      <c r="L153" s="77"/>
      <c r="M153" s="77"/>
      <c r="N153" s="77"/>
      <c r="O153" s="77"/>
    </row>
    <row r="154" spans="1:15" ht="18.75" x14ac:dyDescent="0.3">
      <c r="A154" s="294"/>
      <c r="B154" s="295"/>
      <c r="C154" s="295"/>
      <c r="D154" s="295"/>
      <c r="E154" s="295"/>
      <c r="F154" s="295"/>
      <c r="G154" s="295"/>
      <c r="H154" s="295"/>
      <c r="I154" s="295"/>
      <c r="J154" s="295"/>
      <c r="K154" s="296"/>
      <c r="L154" s="77"/>
      <c r="M154" s="77"/>
      <c r="N154" s="77"/>
      <c r="O154" s="77"/>
    </row>
    <row r="155" spans="1:15" ht="18.75" x14ac:dyDescent="0.3">
      <c r="A155" s="80" t="s">
        <v>99</v>
      </c>
      <c r="B155" s="80"/>
      <c r="C155" s="310" t="s">
        <v>100</v>
      </c>
      <c r="D155" s="310"/>
      <c r="E155" s="82" t="s">
        <v>101</v>
      </c>
      <c r="F155" s="80" t="s">
        <v>8</v>
      </c>
      <c r="G155" s="80" t="s">
        <v>102</v>
      </c>
      <c r="H155" s="80" t="s">
        <v>71</v>
      </c>
      <c r="I155" s="80" t="s">
        <v>72</v>
      </c>
      <c r="J155" s="80" t="s">
        <v>103</v>
      </c>
      <c r="K155" s="80" t="s">
        <v>73</v>
      </c>
      <c r="L155" s="77"/>
      <c r="M155" s="77"/>
      <c r="N155" s="77"/>
      <c r="O155" s="77"/>
    </row>
    <row r="156" spans="1:15" ht="18.75" x14ac:dyDescent="0.3">
      <c r="A156" s="322">
        <v>44127</v>
      </c>
      <c r="B156" s="85" t="s">
        <v>268</v>
      </c>
      <c r="C156" s="85" t="s">
        <v>69</v>
      </c>
      <c r="D156" s="85" t="s">
        <v>70</v>
      </c>
      <c r="E156" s="92"/>
      <c r="F156" s="92"/>
      <c r="G156" s="92"/>
      <c r="H156" s="77"/>
      <c r="I156" s="92"/>
      <c r="J156" s="92"/>
      <c r="K156" s="92"/>
      <c r="L156" s="77"/>
      <c r="M156" s="77"/>
      <c r="N156" s="77"/>
      <c r="O156" s="77"/>
    </row>
    <row r="157" spans="1:15" ht="18.75" x14ac:dyDescent="0.3">
      <c r="A157" s="322"/>
      <c r="B157" s="315">
        <v>100</v>
      </c>
      <c r="C157" s="315">
        <v>15</v>
      </c>
      <c r="D157" s="315">
        <v>1385</v>
      </c>
      <c r="E157" s="311">
        <v>44127</v>
      </c>
      <c r="F157" s="315">
        <v>0</v>
      </c>
      <c r="G157" s="323">
        <v>0</v>
      </c>
      <c r="H157" s="323">
        <v>0</v>
      </c>
      <c r="I157" s="323">
        <v>0</v>
      </c>
      <c r="J157" s="323">
        <v>1435</v>
      </c>
      <c r="K157" s="87">
        <v>1356</v>
      </c>
      <c r="L157" s="77"/>
      <c r="M157" s="77"/>
      <c r="N157" s="77"/>
      <c r="O157" s="77"/>
    </row>
    <row r="158" spans="1:15" ht="18.75" x14ac:dyDescent="0.3">
      <c r="A158" s="322"/>
      <c r="B158" s="316"/>
      <c r="C158" s="316"/>
      <c r="D158" s="316"/>
      <c r="E158" s="312"/>
      <c r="F158" s="316"/>
      <c r="G158" s="324"/>
      <c r="H158" s="324"/>
      <c r="I158" s="324"/>
      <c r="J158" s="324"/>
      <c r="K158" s="87">
        <v>40</v>
      </c>
      <c r="L158" s="77"/>
      <c r="M158" s="77"/>
      <c r="N158" s="77"/>
      <c r="O158" s="77"/>
    </row>
    <row r="159" spans="1:15" ht="18.75" x14ac:dyDescent="0.3">
      <c r="A159" s="322"/>
      <c r="B159" s="316"/>
      <c r="C159" s="316"/>
      <c r="D159" s="316"/>
      <c r="E159" s="312"/>
      <c r="F159" s="316"/>
      <c r="G159" s="324"/>
      <c r="H159" s="324"/>
      <c r="I159" s="324"/>
      <c r="J159" s="324"/>
      <c r="K159" s="87">
        <v>40</v>
      </c>
      <c r="L159" s="77"/>
      <c r="M159" s="77"/>
      <c r="N159" s="77"/>
      <c r="O159" s="77"/>
    </row>
    <row r="160" spans="1:15" ht="18.75" x14ac:dyDescent="0.3">
      <c r="A160" s="322"/>
      <c r="B160" s="317"/>
      <c r="C160" s="317"/>
      <c r="D160" s="317"/>
      <c r="E160" s="314"/>
      <c r="F160" s="317"/>
      <c r="G160" s="325"/>
      <c r="H160" s="325"/>
      <c r="I160" s="325"/>
      <c r="J160" s="325"/>
      <c r="K160" s="88">
        <f>K157+K158+K159</f>
        <v>1436</v>
      </c>
      <c r="L160" s="77"/>
      <c r="M160" s="77"/>
      <c r="N160" s="77"/>
      <c r="O160" s="77"/>
    </row>
    <row r="161" spans="1:15" ht="18.75" x14ac:dyDescent="0.3">
      <c r="A161" s="322"/>
      <c r="B161" s="90"/>
      <c r="C161" s="313" t="s">
        <v>104</v>
      </c>
      <c r="D161" s="313"/>
      <c r="E161" s="91" t="s">
        <v>105</v>
      </c>
      <c r="F161" s="92"/>
      <c r="G161" s="92"/>
      <c r="H161" s="87"/>
      <c r="I161" s="92"/>
      <c r="J161" s="92"/>
      <c r="K161" s="92"/>
      <c r="L161" s="77"/>
      <c r="M161" s="77"/>
      <c r="N161" s="77"/>
      <c r="O161" s="77"/>
    </row>
    <row r="162" spans="1:15" ht="18.75" x14ac:dyDescent="0.3">
      <c r="A162" s="322"/>
      <c r="B162" s="92"/>
      <c r="C162" s="85" t="s">
        <v>69</v>
      </c>
      <c r="D162" s="85" t="s">
        <v>70</v>
      </c>
      <c r="E162" s="92"/>
      <c r="F162" s="92"/>
      <c r="G162" s="92"/>
      <c r="H162" s="92"/>
      <c r="I162" s="92"/>
      <c r="J162" s="92"/>
      <c r="K162" s="92"/>
      <c r="L162" s="77"/>
      <c r="M162" s="77"/>
      <c r="N162" s="77"/>
      <c r="O162" s="77"/>
    </row>
    <row r="163" spans="1:15" ht="18.75" x14ac:dyDescent="0.3">
      <c r="A163" s="322"/>
      <c r="B163" s="92"/>
      <c r="C163" s="92">
        <v>2</v>
      </c>
      <c r="D163" s="92">
        <v>298</v>
      </c>
      <c r="E163" s="98">
        <v>44130</v>
      </c>
      <c r="F163" s="92">
        <v>0</v>
      </c>
      <c r="G163" s="87">
        <v>0</v>
      </c>
      <c r="H163" s="87">
        <v>0</v>
      </c>
      <c r="I163" s="87">
        <v>0</v>
      </c>
      <c r="J163" s="87">
        <v>298</v>
      </c>
      <c r="K163" s="88">
        <v>298</v>
      </c>
      <c r="L163" s="77"/>
      <c r="M163" s="77"/>
      <c r="N163" s="77"/>
      <c r="O163" s="77"/>
    </row>
    <row r="164" spans="1:15" ht="18.75" x14ac:dyDescent="0.3">
      <c r="A164" s="322"/>
      <c r="B164" s="92"/>
      <c r="C164" s="92"/>
      <c r="D164" s="92"/>
      <c r="E164" s="98"/>
      <c r="F164" s="92"/>
      <c r="G164" s="87"/>
      <c r="H164" s="92"/>
      <c r="I164" s="87"/>
      <c r="J164" s="87"/>
      <c r="K164" s="87"/>
      <c r="L164" s="77"/>
      <c r="M164" s="77"/>
      <c r="N164" s="77"/>
      <c r="O164" s="77"/>
    </row>
    <row r="165" spans="1:15" ht="18.75" x14ac:dyDescent="0.3">
      <c r="A165" s="334" t="s">
        <v>272</v>
      </c>
      <c r="B165" s="344"/>
      <c r="C165" s="344"/>
      <c r="D165" s="344"/>
      <c r="E165" s="344"/>
      <c r="F165" s="344"/>
      <c r="G165" s="344"/>
      <c r="H165" s="345"/>
      <c r="I165" s="88" t="s">
        <v>5</v>
      </c>
      <c r="J165" s="88">
        <f>J122+J128+J132+J135+J139+J144+J150+J153+J157+J163</f>
        <v>8625</v>
      </c>
      <c r="K165" s="94">
        <f>K125+K128+K132+K135+K141+K146+K150+K153+K160+K163</f>
        <v>8626</v>
      </c>
      <c r="L165" s="77"/>
      <c r="M165" s="77"/>
      <c r="N165" s="77"/>
      <c r="O165" s="77"/>
    </row>
    <row r="166" spans="1:15" ht="18.75" x14ac:dyDescent="0.3">
      <c r="A166" s="294"/>
      <c r="B166" s="295"/>
      <c r="C166" s="295"/>
      <c r="D166" s="295"/>
      <c r="E166" s="295"/>
      <c r="F166" s="295"/>
      <c r="G166" s="295"/>
      <c r="H166" s="295"/>
      <c r="I166" s="295"/>
      <c r="J166" s="295"/>
      <c r="K166" s="296"/>
      <c r="L166" s="77"/>
      <c r="M166" s="77"/>
      <c r="N166" s="77"/>
      <c r="O166" s="77"/>
    </row>
    <row r="167" spans="1:15" ht="18.75" x14ac:dyDescent="0.3">
      <c r="A167" s="80" t="s">
        <v>99</v>
      </c>
      <c r="B167" s="80"/>
      <c r="C167" s="310" t="s">
        <v>100</v>
      </c>
      <c r="D167" s="310"/>
      <c r="E167" s="82" t="s">
        <v>101</v>
      </c>
      <c r="F167" s="80" t="s">
        <v>8</v>
      </c>
      <c r="G167" s="80" t="s">
        <v>102</v>
      </c>
      <c r="H167" s="80" t="s">
        <v>71</v>
      </c>
      <c r="I167" s="80" t="s">
        <v>72</v>
      </c>
      <c r="J167" s="80" t="s">
        <v>103</v>
      </c>
      <c r="K167" s="80" t="s">
        <v>73</v>
      </c>
      <c r="L167" s="77"/>
      <c r="M167" s="77"/>
      <c r="N167" s="77"/>
      <c r="O167" s="77"/>
    </row>
    <row r="168" spans="1:15" ht="18.75" x14ac:dyDescent="0.3">
      <c r="A168" s="311">
        <v>44130</v>
      </c>
      <c r="B168" s="85" t="s">
        <v>268</v>
      </c>
      <c r="C168" s="85" t="s">
        <v>69</v>
      </c>
      <c r="D168" s="85" t="s">
        <v>70</v>
      </c>
      <c r="E168" s="327"/>
      <c r="F168" s="328"/>
      <c r="G168" s="328"/>
      <c r="H168" s="328"/>
      <c r="I168" s="328"/>
      <c r="J168" s="328"/>
      <c r="K168" s="329"/>
      <c r="L168" s="77"/>
      <c r="M168" s="77"/>
      <c r="N168" s="77"/>
      <c r="O168" s="77"/>
    </row>
    <row r="169" spans="1:15" ht="18.75" x14ac:dyDescent="0.3">
      <c r="A169" s="312"/>
      <c r="B169" s="318">
        <v>100</v>
      </c>
      <c r="C169" s="318">
        <v>23</v>
      </c>
      <c r="D169" s="318">
        <v>1377</v>
      </c>
      <c r="E169" s="311">
        <v>44130</v>
      </c>
      <c r="F169" s="315">
        <v>0</v>
      </c>
      <c r="G169" s="323" t="s">
        <v>273</v>
      </c>
      <c r="H169" s="323" t="s">
        <v>274</v>
      </c>
      <c r="I169" s="323" t="s">
        <v>275</v>
      </c>
      <c r="J169" s="321">
        <v>1427</v>
      </c>
      <c r="K169" s="87">
        <v>1368</v>
      </c>
      <c r="L169" s="77"/>
      <c r="M169" s="77"/>
      <c r="N169" s="77"/>
      <c r="O169" s="77"/>
    </row>
    <row r="170" spans="1:15" ht="18.75" x14ac:dyDescent="0.3">
      <c r="A170" s="312"/>
      <c r="B170" s="319"/>
      <c r="C170" s="319"/>
      <c r="D170" s="319"/>
      <c r="E170" s="312"/>
      <c r="F170" s="316"/>
      <c r="G170" s="324"/>
      <c r="H170" s="324"/>
      <c r="I170" s="324"/>
      <c r="J170" s="324"/>
      <c r="K170" s="87">
        <v>60</v>
      </c>
      <c r="L170" s="77"/>
      <c r="M170" s="77"/>
      <c r="N170" s="77"/>
      <c r="O170" s="77"/>
    </row>
    <row r="171" spans="1:15" ht="18.75" x14ac:dyDescent="0.3">
      <c r="A171" s="312"/>
      <c r="B171" s="320"/>
      <c r="C171" s="320"/>
      <c r="D171" s="320"/>
      <c r="E171" s="314"/>
      <c r="F171" s="317"/>
      <c r="G171" s="325"/>
      <c r="H171" s="325"/>
      <c r="I171" s="325"/>
      <c r="J171" s="325"/>
      <c r="K171" s="88">
        <f>K169+K170</f>
        <v>1428</v>
      </c>
      <c r="L171" s="77"/>
      <c r="M171" s="77"/>
      <c r="N171" s="77"/>
      <c r="O171" s="77"/>
    </row>
    <row r="172" spans="1:15" ht="18.75" x14ac:dyDescent="0.3">
      <c r="A172" s="312"/>
      <c r="B172" s="90"/>
      <c r="C172" s="313" t="s">
        <v>104</v>
      </c>
      <c r="D172" s="313"/>
      <c r="E172" s="91" t="s">
        <v>105</v>
      </c>
      <c r="F172" s="92"/>
      <c r="G172" s="92"/>
      <c r="H172" s="87"/>
      <c r="I172" s="92"/>
      <c r="J172" s="92"/>
      <c r="K172" s="92"/>
      <c r="L172" s="77"/>
      <c r="M172" s="77"/>
      <c r="N172" s="77"/>
      <c r="O172" s="77"/>
    </row>
    <row r="173" spans="1:15" ht="18.75" x14ac:dyDescent="0.3">
      <c r="A173" s="312"/>
      <c r="B173" s="92"/>
      <c r="C173" s="85" t="s">
        <v>69</v>
      </c>
      <c r="D173" s="85" t="s">
        <v>70</v>
      </c>
      <c r="E173" s="92"/>
      <c r="F173" s="92"/>
      <c r="G173" s="92"/>
      <c r="H173" s="92"/>
      <c r="I173" s="92"/>
      <c r="J173" s="92"/>
      <c r="K173" s="92"/>
      <c r="L173" s="77"/>
      <c r="M173" s="77"/>
      <c r="N173" s="77"/>
      <c r="O173" s="77"/>
    </row>
    <row r="174" spans="1:15" ht="18.75" x14ac:dyDescent="0.3">
      <c r="A174" s="312"/>
      <c r="B174" s="92"/>
      <c r="C174" s="85">
        <v>1</v>
      </c>
      <c r="D174" s="85">
        <v>299</v>
      </c>
      <c r="E174" s="98">
        <v>44131</v>
      </c>
      <c r="F174" s="92">
        <v>0</v>
      </c>
      <c r="G174" s="87" t="s">
        <v>273</v>
      </c>
      <c r="H174" s="104" t="s">
        <v>274</v>
      </c>
      <c r="I174" s="87" t="s">
        <v>275</v>
      </c>
      <c r="J174" s="105">
        <v>299</v>
      </c>
      <c r="K174" s="106">
        <v>299</v>
      </c>
      <c r="L174" s="77"/>
      <c r="M174" s="77"/>
      <c r="N174" s="77"/>
      <c r="O174" s="77"/>
    </row>
    <row r="175" spans="1:15" ht="18.75" x14ac:dyDescent="0.3">
      <c r="A175" s="294"/>
      <c r="B175" s="295"/>
      <c r="C175" s="295"/>
      <c r="D175" s="295"/>
      <c r="E175" s="295"/>
      <c r="F175" s="295"/>
      <c r="G175" s="295"/>
      <c r="H175" s="295"/>
      <c r="I175" s="295"/>
      <c r="J175" s="295"/>
      <c r="K175" s="296"/>
      <c r="L175" s="77"/>
      <c r="M175" s="77"/>
      <c r="N175" s="77"/>
      <c r="O175" s="77"/>
    </row>
    <row r="176" spans="1:15" ht="18.75" x14ac:dyDescent="0.3">
      <c r="A176" s="80" t="s">
        <v>99</v>
      </c>
      <c r="B176" s="80"/>
      <c r="C176" s="310" t="s">
        <v>100</v>
      </c>
      <c r="D176" s="310"/>
      <c r="E176" s="82" t="s">
        <v>101</v>
      </c>
      <c r="F176" s="80" t="s">
        <v>8</v>
      </c>
      <c r="G176" s="80" t="s">
        <v>102</v>
      </c>
      <c r="H176" s="80" t="s">
        <v>71</v>
      </c>
      <c r="I176" s="80" t="s">
        <v>72</v>
      </c>
      <c r="J176" s="80" t="s">
        <v>103</v>
      </c>
      <c r="K176" s="80" t="s">
        <v>73</v>
      </c>
      <c r="L176" s="77"/>
      <c r="M176" s="77"/>
      <c r="N176" s="77"/>
      <c r="O176" s="77"/>
    </row>
    <row r="177" spans="1:15" ht="18.75" x14ac:dyDescent="0.3">
      <c r="A177" s="311">
        <v>44131</v>
      </c>
      <c r="B177" s="85" t="s">
        <v>268</v>
      </c>
      <c r="C177" s="85" t="s">
        <v>69</v>
      </c>
      <c r="D177" s="85" t="s">
        <v>70</v>
      </c>
      <c r="E177" s="107"/>
      <c r="F177" s="103"/>
      <c r="G177" s="103"/>
      <c r="H177" s="77"/>
      <c r="I177" s="103"/>
      <c r="J177" s="103"/>
      <c r="K177" s="108"/>
      <c r="L177" s="77"/>
      <c r="M177" s="77"/>
      <c r="N177" s="77"/>
      <c r="O177" s="77"/>
    </row>
    <row r="178" spans="1:15" ht="18.75" x14ac:dyDescent="0.3">
      <c r="A178" s="312"/>
      <c r="B178" s="85">
        <v>100</v>
      </c>
      <c r="C178" s="85">
        <v>27</v>
      </c>
      <c r="D178" s="85">
        <v>1373</v>
      </c>
      <c r="E178" s="98">
        <v>44131</v>
      </c>
      <c r="F178" s="92">
        <v>0</v>
      </c>
      <c r="G178" s="92" t="s">
        <v>275</v>
      </c>
      <c r="H178" s="103" t="s">
        <v>275</v>
      </c>
      <c r="I178" s="92" t="s">
        <v>276</v>
      </c>
      <c r="J178" s="105">
        <v>1423</v>
      </c>
      <c r="K178" s="88">
        <v>1424</v>
      </c>
      <c r="L178" s="77"/>
      <c r="M178" s="77"/>
      <c r="N178" s="77"/>
      <c r="O178" s="77"/>
    </row>
    <row r="179" spans="1:15" ht="18.75" x14ac:dyDescent="0.3">
      <c r="A179" s="312"/>
      <c r="B179" s="90"/>
      <c r="C179" s="313" t="s">
        <v>104</v>
      </c>
      <c r="D179" s="313"/>
      <c r="E179" s="91" t="s">
        <v>105</v>
      </c>
      <c r="F179" s="92"/>
      <c r="G179" s="92"/>
      <c r="H179" s="87"/>
      <c r="I179" s="92"/>
      <c r="J179" s="92"/>
      <c r="K179" s="92"/>
      <c r="L179" s="77"/>
      <c r="M179" s="77"/>
      <c r="N179" s="77"/>
      <c r="O179" s="77"/>
    </row>
    <row r="180" spans="1:15" ht="18.75" x14ac:dyDescent="0.3">
      <c r="A180" s="312"/>
      <c r="B180" s="92"/>
      <c r="C180" s="85" t="s">
        <v>69</v>
      </c>
      <c r="D180" s="85" t="s">
        <v>70</v>
      </c>
      <c r="E180" s="92"/>
      <c r="F180" s="92"/>
      <c r="G180" s="92"/>
      <c r="H180" s="92"/>
      <c r="I180" s="92"/>
      <c r="J180" s="92"/>
      <c r="K180" s="92"/>
      <c r="L180" s="77"/>
      <c r="M180" s="77"/>
      <c r="N180" s="77"/>
      <c r="O180" s="77"/>
    </row>
    <row r="181" spans="1:15" ht="18.75" x14ac:dyDescent="0.3">
      <c r="A181" s="312"/>
      <c r="B181" s="315"/>
      <c r="C181" s="318">
        <v>7</v>
      </c>
      <c r="D181" s="318">
        <v>293</v>
      </c>
      <c r="E181" s="311">
        <v>44132</v>
      </c>
      <c r="F181" s="315">
        <v>0</v>
      </c>
      <c r="G181" s="315" t="s">
        <v>275</v>
      </c>
      <c r="H181" s="315" t="s">
        <v>275</v>
      </c>
      <c r="I181" s="315" t="s">
        <v>275</v>
      </c>
      <c r="J181" s="321">
        <v>293</v>
      </c>
      <c r="K181" s="87">
        <v>273</v>
      </c>
      <c r="L181" s="77"/>
      <c r="M181" s="77"/>
      <c r="N181" s="77"/>
      <c r="O181" s="77"/>
    </row>
    <row r="182" spans="1:15" ht="18.75" x14ac:dyDescent="0.3">
      <c r="A182" s="312"/>
      <c r="B182" s="316"/>
      <c r="C182" s="319"/>
      <c r="D182" s="319"/>
      <c r="E182" s="312"/>
      <c r="F182" s="316"/>
      <c r="G182" s="316"/>
      <c r="H182" s="316"/>
      <c r="I182" s="316"/>
      <c r="J182" s="316"/>
      <c r="K182" s="87">
        <v>20</v>
      </c>
      <c r="L182" s="77"/>
      <c r="M182" s="77"/>
      <c r="N182" s="77"/>
      <c r="O182" s="77"/>
    </row>
    <row r="183" spans="1:15" ht="18.75" x14ac:dyDescent="0.3">
      <c r="A183" s="312"/>
      <c r="B183" s="317"/>
      <c r="C183" s="320"/>
      <c r="D183" s="320"/>
      <c r="E183" s="314"/>
      <c r="F183" s="317"/>
      <c r="G183" s="317"/>
      <c r="H183" s="317"/>
      <c r="I183" s="317"/>
      <c r="J183" s="317"/>
      <c r="K183" s="88">
        <f>K181+K182</f>
        <v>293</v>
      </c>
      <c r="L183" s="77"/>
      <c r="M183" s="77"/>
      <c r="N183" s="77"/>
      <c r="O183" s="77"/>
    </row>
    <row r="184" spans="1:15" ht="18.75" x14ac:dyDescent="0.3">
      <c r="A184" s="294"/>
      <c r="B184" s="295"/>
      <c r="C184" s="295"/>
      <c r="D184" s="295"/>
      <c r="E184" s="295"/>
      <c r="F184" s="295"/>
      <c r="G184" s="295"/>
      <c r="H184" s="295"/>
      <c r="I184" s="295"/>
      <c r="J184" s="295"/>
      <c r="K184" s="296"/>
      <c r="L184" s="77"/>
      <c r="M184" s="77"/>
      <c r="N184" s="77"/>
      <c r="O184" s="77"/>
    </row>
    <row r="185" spans="1:15" ht="18.75" x14ac:dyDescent="0.3">
      <c r="A185" s="80" t="s">
        <v>99</v>
      </c>
      <c r="B185" s="80"/>
      <c r="C185" s="310" t="s">
        <v>100</v>
      </c>
      <c r="D185" s="310"/>
      <c r="E185" s="82" t="s">
        <v>101</v>
      </c>
      <c r="F185" s="80" t="s">
        <v>8</v>
      </c>
      <c r="G185" s="80" t="s">
        <v>102</v>
      </c>
      <c r="H185" s="80" t="s">
        <v>71</v>
      </c>
      <c r="I185" s="80" t="s">
        <v>72</v>
      </c>
      <c r="J185" s="80" t="s">
        <v>103</v>
      </c>
      <c r="K185" s="80" t="s">
        <v>73</v>
      </c>
      <c r="L185" s="77"/>
      <c r="M185" s="77"/>
      <c r="N185" s="77"/>
      <c r="O185" s="77"/>
    </row>
    <row r="186" spans="1:15" ht="18.75" x14ac:dyDescent="0.3">
      <c r="A186" s="311">
        <v>44132</v>
      </c>
      <c r="B186" s="85" t="s">
        <v>268</v>
      </c>
      <c r="C186" s="85" t="s">
        <v>69</v>
      </c>
      <c r="D186" s="85" t="s">
        <v>70</v>
      </c>
      <c r="E186" s="107"/>
      <c r="F186" s="103"/>
      <c r="G186" s="103"/>
      <c r="H186" s="77"/>
      <c r="I186" s="103"/>
      <c r="J186" s="103"/>
      <c r="K186" s="108"/>
      <c r="L186" s="77"/>
      <c r="M186" s="77"/>
      <c r="N186" s="77"/>
      <c r="O186" s="77"/>
    </row>
    <row r="187" spans="1:15" ht="18.75" x14ac:dyDescent="0.3">
      <c r="A187" s="312"/>
      <c r="B187" s="85">
        <v>100</v>
      </c>
      <c r="C187" s="85">
        <v>28</v>
      </c>
      <c r="D187" s="85">
        <v>1267</v>
      </c>
      <c r="E187" s="98">
        <v>44132</v>
      </c>
      <c r="F187" s="92">
        <v>0</v>
      </c>
      <c r="G187" s="87" t="s">
        <v>275</v>
      </c>
      <c r="H187" s="104" t="s">
        <v>275</v>
      </c>
      <c r="I187" s="87" t="s">
        <v>275</v>
      </c>
      <c r="J187" s="105">
        <v>1317</v>
      </c>
      <c r="K187" s="88">
        <v>1317</v>
      </c>
      <c r="L187" s="77"/>
      <c r="M187" s="77"/>
      <c r="N187" s="77"/>
      <c r="O187" s="77"/>
    </row>
    <row r="188" spans="1:15" ht="18.75" x14ac:dyDescent="0.3">
      <c r="A188" s="312"/>
      <c r="B188" s="90"/>
      <c r="C188" s="313" t="s">
        <v>104</v>
      </c>
      <c r="D188" s="313"/>
      <c r="E188" s="91" t="s">
        <v>105</v>
      </c>
      <c r="F188" s="92"/>
      <c r="G188" s="92"/>
      <c r="H188" s="87"/>
      <c r="I188" s="92"/>
      <c r="J188" s="92"/>
      <c r="K188" s="92"/>
      <c r="L188" s="77"/>
      <c r="M188" s="77"/>
      <c r="N188" s="77"/>
      <c r="O188" s="77"/>
    </row>
    <row r="189" spans="1:15" ht="18.75" x14ac:dyDescent="0.3">
      <c r="A189" s="312"/>
      <c r="B189" s="92"/>
      <c r="C189" s="85" t="s">
        <v>69</v>
      </c>
      <c r="D189" s="85" t="s">
        <v>70</v>
      </c>
      <c r="E189" s="107"/>
      <c r="F189" s="103"/>
      <c r="G189" s="103"/>
      <c r="H189" s="92"/>
      <c r="I189" s="103"/>
      <c r="J189" s="103"/>
      <c r="K189" s="108"/>
      <c r="L189" s="77"/>
      <c r="M189" s="77"/>
      <c r="N189" s="77"/>
      <c r="O189" s="77"/>
    </row>
    <row r="190" spans="1:15" ht="18.75" x14ac:dyDescent="0.3">
      <c r="A190" s="312"/>
      <c r="B190" s="92"/>
      <c r="C190" s="85">
        <v>0</v>
      </c>
      <c r="D190" s="85">
        <v>300</v>
      </c>
      <c r="E190" s="98">
        <v>44133</v>
      </c>
      <c r="F190" s="92">
        <v>0</v>
      </c>
      <c r="G190" s="87" t="s">
        <v>275</v>
      </c>
      <c r="H190" s="104" t="s">
        <v>275</v>
      </c>
      <c r="I190" s="87" t="s">
        <v>275</v>
      </c>
      <c r="J190" s="105">
        <v>300</v>
      </c>
      <c r="K190" s="88">
        <v>300</v>
      </c>
      <c r="L190" s="77"/>
      <c r="M190" s="77"/>
      <c r="N190" s="77"/>
      <c r="O190" s="77"/>
    </row>
    <row r="191" spans="1:15" ht="18.75" x14ac:dyDescent="0.3">
      <c r="A191" s="294"/>
      <c r="B191" s="295"/>
      <c r="C191" s="295"/>
      <c r="D191" s="295"/>
      <c r="E191" s="295"/>
      <c r="F191" s="295"/>
      <c r="G191" s="295"/>
      <c r="H191" s="295"/>
      <c r="I191" s="295"/>
      <c r="J191" s="295"/>
      <c r="K191" s="296"/>
      <c r="L191" s="77"/>
      <c r="M191" s="77"/>
      <c r="N191" s="77"/>
      <c r="O191" s="77"/>
    </row>
    <row r="192" spans="1:15" ht="18.75" x14ac:dyDescent="0.3">
      <c r="A192" s="80" t="s">
        <v>99</v>
      </c>
      <c r="B192" s="80"/>
      <c r="C192" s="310" t="s">
        <v>100</v>
      </c>
      <c r="D192" s="310"/>
      <c r="E192" s="82" t="s">
        <v>101</v>
      </c>
      <c r="F192" s="80" t="s">
        <v>8</v>
      </c>
      <c r="G192" s="80" t="s">
        <v>102</v>
      </c>
      <c r="H192" s="80" t="s">
        <v>71</v>
      </c>
      <c r="I192" s="80" t="s">
        <v>72</v>
      </c>
      <c r="J192" s="80" t="s">
        <v>103</v>
      </c>
      <c r="K192" s="80" t="s">
        <v>73</v>
      </c>
      <c r="L192" s="77"/>
      <c r="M192" s="77"/>
      <c r="N192" s="77"/>
      <c r="O192" s="77"/>
    </row>
    <row r="193" spans="1:15" ht="18.75" x14ac:dyDescent="0.3">
      <c r="A193" s="311">
        <v>44133</v>
      </c>
      <c r="B193" s="85" t="s">
        <v>268</v>
      </c>
      <c r="C193" s="85" t="s">
        <v>69</v>
      </c>
      <c r="D193" s="85" t="s">
        <v>70</v>
      </c>
      <c r="E193" s="107"/>
      <c r="F193" s="103"/>
      <c r="G193" s="103"/>
      <c r="H193" s="77"/>
      <c r="I193" s="103"/>
      <c r="J193" s="103"/>
      <c r="K193" s="108"/>
      <c r="L193" s="77"/>
      <c r="M193" s="77"/>
      <c r="N193" s="77"/>
      <c r="O193" s="77"/>
    </row>
    <row r="194" spans="1:15" ht="18.75" x14ac:dyDescent="0.3">
      <c r="A194" s="312"/>
      <c r="B194" s="85">
        <v>100</v>
      </c>
      <c r="C194" s="85">
        <v>13</v>
      </c>
      <c r="D194" s="85">
        <v>1387</v>
      </c>
      <c r="E194" s="98">
        <v>44133</v>
      </c>
      <c r="F194" s="92">
        <v>0</v>
      </c>
      <c r="G194" s="87" t="s">
        <v>275</v>
      </c>
      <c r="H194" s="104" t="s">
        <v>277</v>
      </c>
      <c r="I194" s="87" t="s">
        <v>277</v>
      </c>
      <c r="J194" s="105">
        <v>1437</v>
      </c>
      <c r="K194" s="88">
        <v>1438</v>
      </c>
      <c r="L194" s="77"/>
      <c r="M194" s="77"/>
      <c r="N194" s="77"/>
      <c r="O194" s="77"/>
    </row>
    <row r="195" spans="1:15" ht="18.75" x14ac:dyDescent="0.3">
      <c r="A195" s="312"/>
      <c r="B195" s="90"/>
      <c r="C195" s="313" t="s">
        <v>104</v>
      </c>
      <c r="D195" s="313"/>
      <c r="E195" s="91" t="s">
        <v>105</v>
      </c>
      <c r="F195" s="92"/>
      <c r="G195" s="92"/>
      <c r="H195" s="87"/>
      <c r="I195" s="92"/>
      <c r="J195" s="92"/>
      <c r="K195" s="92"/>
      <c r="L195" s="77"/>
      <c r="M195" s="77"/>
      <c r="N195" s="77"/>
      <c r="O195" s="77"/>
    </row>
    <row r="196" spans="1:15" ht="18.75" x14ac:dyDescent="0.3">
      <c r="A196" s="312"/>
      <c r="B196" s="92"/>
      <c r="C196" s="85" t="s">
        <v>69</v>
      </c>
      <c r="D196" s="85" t="s">
        <v>70</v>
      </c>
      <c r="E196" s="107"/>
      <c r="F196" s="103"/>
      <c r="G196" s="103"/>
      <c r="H196" s="92"/>
      <c r="I196" s="103"/>
      <c r="J196" s="103"/>
      <c r="K196" s="108"/>
      <c r="L196" s="77"/>
      <c r="M196" s="77"/>
      <c r="N196" s="77"/>
      <c r="O196" s="77"/>
    </row>
    <row r="197" spans="1:15" ht="18.75" x14ac:dyDescent="0.3">
      <c r="A197" s="312"/>
      <c r="B197" s="92"/>
      <c r="C197" s="85">
        <v>4</v>
      </c>
      <c r="D197" s="85">
        <v>296</v>
      </c>
      <c r="E197" s="98">
        <v>44134</v>
      </c>
      <c r="F197" s="92">
        <v>0</v>
      </c>
      <c r="G197" s="87" t="s">
        <v>275</v>
      </c>
      <c r="H197" s="104" t="s">
        <v>277</v>
      </c>
      <c r="I197" s="87" t="s">
        <v>277</v>
      </c>
      <c r="J197" s="105">
        <v>296</v>
      </c>
      <c r="K197" s="106">
        <v>296</v>
      </c>
      <c r="L197" s="77"/>
      <c r="M197" s="77"/>
      <c r="N197" s="77"/>
      <c r="O197" s="77"/>
    </row>
    <row r="198" spans="1:15" ht="18.75" x14ac:dyDescent="0.3">
      <c r="A198" s="314"/>
      <c r="B198" s="92"/>
      <c r="C198" s="92"/>
      <c r="D198" s="92"/>
      <c r="E198" s="98"/>
      <c r="F198" s="92"/>
      <c r="G198" s="87"/>
      <c r="H198" s="92"/>
      <c r="I198" s="87"/>
      <c r="J198" s="87"/>
      <c r="K198" s="105"/>
      <c r="L198" s="77"/>
      <c r="M198" s="77"/>
      <c r="N198" s="77"/>
      <c r="O198" s="77"/>
    </row>
    <row r="199" spans="1:15" ht="18.75" x14ac:dyDescent="0.3">
      <c r="A199" s="294"/>
      <c r="B199" s="295"/>
      <c r="C199" s="295"/>
      <c r="D199" s="295"/>
      <c r="E199" s="295"/>
      <c r="F199" s="295"/>
      <c r="G199" s="295"/>
      <c r="H199" s="295"/>
      <c r="I199" s="295"/>
      <c r="J199" s="295"/>
      <c r="K199" s="296"/>
      <c r="L199" s="77"/>
      <c r="M199" s="77"/>
      <c r="N199" s="77"/>
      <c r="O199" s="77"/>
    </row>
    <row r="200" spans="1:15" ht="18.75" x14ac:dyDescent="0.3">
      <c r="A200" s="80" t="s">
        <v>99</v>
      </c>
      <c r="B200" s="80"/>
      <c r="C200" s="310" t="s">
        <v>100</v>
      </c>
      <c r="D200" s="310"/>
      <c r="E200" s="82" t="s">
        <v>101</v>
      </c>
      <c r="F200" s="80" t="s">
        <v>8</v>
      </c>
      <c r="G200" s="80" t="s">
        <v>102</v>
      </c>
      <c r="H200" s="80" t="s">
        <v>71</v>
      </c>
      <c r="I200" s="80" t="s">
        <v>72</v>
      </c>
      <c r="J200" s="80" t="s">
        <v>103</v>
      </c>
      <c r="K200" s="80" t="s">
        <v>73</v>
      </c>
      <c r="L200" s="77"/>
      <c r="M200" s="77"/>
      <c r="N200" s="77"/>
      <c r="O200" s="77"/>
    </row>
    <row r="201" spans="1:15" ht="18.75" x14ac:dyDescent="0.3">
      <c r="A201" s="311">
        <v>44134</v>
      </c>
      <c r="B201" s="85" t="s">
        <v>268</v>
      </c>
      <c r="C201" s="85" t="s">
        <v>69</v>
      </c>
      <c r="D201" s="85" t="s">
        <v>70</v>
      </c>
      <c r="E201" s="107"/>
      <c r="F201" s="103"/>
      <c r="G201" s="103"/>
      <c r="H201" s="77"/>
      <c r="I201" s="103"/>
      <c r="J201" s="103"/>
      <c r="K201" s="108"/>
      <c r="L201" s="77"/>
      <c r="M201" s="77"/>
      <c r="N201" s="77"/>
      <c r="O201" s="77"/>
    </row>
    <row r="202" spans="1:15" ht="18.75" x14ac:dyDescent="0.3">
      <c r="A202" s="312"/>
      <c r="B202" s="85">
        <v>100</v>
      </c>
      <c r="C202" s="85">
        <v>16</v>
      </c>
      <c r="D202" s="85">
        <v>1384</v>
      </c>
      <c r="E202" s="98">
        <v>44134</v>
      </c>
      <c r="F202" s="92">
        <v>0</v>
      </c>
      <c r="G202" s="92" t="s">
        <v>275</v>
      </c>
      <c r="H202" s="103" t="s">
        <v>275</v>
      </c>
      <c r="I202" s="92" t="s">
        <v>275</v>
      </c>
      <c r="J202" s="105">
        <v>1434</v>
      </c>
      <c r="K202" s="105">
        <v>1434</v>
      </c>
      <c r="L202" s="77"/>
      <c r="M202" s="77"/>
      <c r="N202" s="77"/>
      <c r="O202" s="77"/>
    </row>
    <row r="203" spans="1:15" ht="18.75" x14ac:dyDescent="0.3">
      <c r="A203" s="312"/>
      <c r="B203" s="92"/>
      <c r="C203" s="92"/>
      <c r="D203" s="92"/>
      <c r="E203" s="98"/>
      <c r="F203" s="89"/>
      <c r="G203" s="87"/>
      <c r="H203" s="92"/>
      <c r="I203" s="87"/>
      <c r="J203" s="87"/>
      <c r="K203" s="87"/>
      <c r="L203" s="77"/>
      <c r="M203" s="77"/>
      <c r="N203" s="77"/>
      <c r="O203" s="77"/>
    </row>
    <row r="204" spans="1:15" ht="18.75" x14ac:dyDescent="0.3">
      <c r="A204" s="312"/>
      <c r="B204" s="90"/>
      <c r="C204" s="313" t="s">
        <v>104</v>
      </c>
      <c r="D204" s="313"/>
      <c r="E204" s="91" t="s">
        <v>105</v>
      </c>
      <c r="F204" s="92"/>
      <c r="G204" s="92"/>
      <c r="H204" s="87"/>
      <c r="I204" s="92"/>
      <c r="J204" s="92"/>
      <c r="K204" s="92"/>
      <c r="L204" s="77"/>
      <c r="M204" s="77"/>
      <c r="N204" s="77"/>
      <c r="O204" s="77"/>
    </row>
    <row r="205" spans="1:15" ht="18.75" x14ac:dyDescent="0.3">
      <c r="A205" s="312"/>
      <c r="B205" s="92"/>
      <c r="C205" s="85" t="s">
        <v>69</v>
      </c>
      <c r="D205" s="85" t="s">
        <v>70</v>
      </c>
      <c r="E205" s="107"/>
      <c r="F205" s="103"/>
      <c r="G205" s="103"/>
      <c r="H205" s="92"/>
      <c r="I205" s="103"/>
      <c r="J205" s="103"/>
      <c r="K205" s="108"/>
      <c r="L205" s="77"/>
      <c r="M205" s="77"/>
      <c r="N205" s="77"/>
      <c r="O205" s="77"/>
    </row>
    <row r="206" spans="1:15" ht="18.75" x14ac:dyDescent="0.3">
      <c r="A206" s="312"/>
      <c r="B206" s="92"/>
      <c r="C206" s="85">
        <v>2</v>
      </c>
      <c r="D206" s="85">
        <v>298</v>
      </c>
      <c r="E206" s="98">
        <v>44134</v>
      </c>
      <c r="F206" s="92">
        <v>0</v>
      </c>
      <c r="G206" s="92" t="s">
        <v>275</v>
      </c>
      <c r="H206" s="103" t="s">
        <v>275</v>
      </c>
      <c r="I206" s="92" t="s">
        <v>275</v>
      </c>
      <c r="J206" s="105">
        <v>298</v>
      </c>
      <c r="K206" s="105">
        <v>298</v>
      </c>
      <c r="L206" s="77"/>
      <c r="M206" s="77"/>
      <c r="N206" s="77"/>
      <c r="O206" s="77"/>
    </row>
    <row r="207" spans="1:15" ht="18.75" x14ac:dyDescent="0.3">
      <c r="A207" s="314"/>
      <c r="B207" s="92"/>
      <c r="C207" s="92"/>
      <c r="D207" s="92"/>
      <c r="E207" s="98"/>
      <c r="F207" s="92"/>
      <c r="G207" s="87"/>
      <c r="H207" s="92"/>
      <c r="I207" s="87"/>
      <c r="J207" s="87"/>
      <c r="K207" s="87"/>
      <c r="L207" s="77"/>
      <c r="M207" s="77"/>
      <c r="N207" s="77"/>
      <c r="O207" s="77"/>
    </row>
    <row r="208" spans="1:15" ht="18.75" x14ac:dyDescent="0.3">
      <c r="A208" s="334" t="s">
        <v>278</v>
      </c>
      <c r="B208" s="344"/>
      <c r="C208" s="344"/>
      <c r="D208" s="344"/>
      <c r="E208" s="344"/>
      <c r="F208" s="344"/>
      <c r="G208" s="344"/>
      <c r="H208" s="345"/>
      <c r="I208" s="88" t="s">
        <v>5</v>
      </c>
      <c r="J208" s="106">
        <v>8524</v>
      </c>
      <c r="K208" s="109">
        <v>8527</v>
      </c>
      <c r="L208" s="77"/>
      <c r="M208" s="77"/>
      <c r="N208" s="77"/>
      <c r="O208" s="77"/>
    </row>
    <row r="209" spans="1:15" ht="18.75" x14ac:dyDescent="0.3">
      <c r="A209" s="294"/>
      <c r="B209" s="295"/>
      <c r="C209" s="295"/>
      <c r="D209" s="295"/>
      <c r="E209" s="295"/>
      <c r="F209" s="295"/>
      <c r="G209" s="295"/>
      <c r="H209" s="295"/>
      <c r="I209" s="295"/>
      <c r="J209" s="295"/>
      <c r="K209" s="296"/>
      <c r="L209" s="77"/>
      <c r="M209" s="77"/>
      <c r="N209" s="77"/>
      <c r="O209" s="77"/>
    </row>
    <row r="210" spans="1:15" ht="18.75" x14ac:dyDescent="0.3">
      <c r="A210" s="297" t="s">
        <v>74</v>
      </c>
      <c r="B210" s="298"/>
      <c r="C210" s="298"/>
      <c r="D210" s="298"/>
      <c r="E210" s="298"/>
      <c r="F210" s="298"/>
      <c r="G210" s="298"/>
      <c r="H210" s="298"/>
      <c r="I210" s="299"/>
      <c r="J210" s="110">
        <v>36100</v>
      </c>
      <c r="K210" s="99">
        <v>36396</v>
      </c>
      <c r="L210" s="77"/>
      <c r="M210" s="77"/>
      <c r="N210" s="77"/>
      <c r="O210" s="77"/>
    </row>
    <row r="211" spans="1:15" ht="18.75" x14ac:dyDescent="0.3">
      <c r="A211" s="300" t="s">
        <v>75</v>
      </c>
      <c r="B211" s="301"/>
      <c r="C211" s="301"/>
      <c r="D211" s="301"/>
      <c r="E211" s="301"/>
      <c r="F211" s="301"/>
      <c r="G211" s="301"/>
      <c r="H211" s="301"/>
      <c r="I211" s="301"/>
      <c r="J211" s="301"/>
      <c r="K211" s="302"/>
      <c r="L211" s="77"/>
      <c r="M211" s="77"/>
      <c r="N211" s="77"/>
      <c r="O211" s="77"/>
    </row>
    <row r="212" spans="1:15" ht="18.75" x14ac:dyDescent="0.3">
      <c r="A212" s="303" t="s">
        <v>77</v>
      </c>
      <c r="B212" s="304"/>
      <c r="C212" s="304"/>
      <c r="D212" s="304"/>
      <c r="E212" s="304"/>
      <c r="F212" s="304"/>
      <c r="G212" s="304"/>
      <c r="H212" s="304"/>
      <c r="I212" s="304"/>
      <c r="J212" s="304"/>
      <c r="K212" s="305"/>
      <c r="L212" s="77"/>
      <c r="M212" s="77"/>
      <c r="N212" s="77"/>
      <c r="O212" s="77"/>
    </row>
    <row r="213" spans="1:15" ht="18.75" x14ac:dyDescent="0.3">
      <c r="A213" s="306" t="s">
        <v>312</v>
      </c>
      <c r="B213" s="307"/>
      <c r="C213" s="307"/>
      <c r="D213" s="307"/>
      <c r="E213" s="307"/>
      <c r="F213" s="307"/>
      <c r="G213" s="307"/>
      <c r="H213" s="307"/>
      <c r="I213" s="307"/>
      <c r="J213" s="307"/>
      <c r="K213" s="308"/>
      <c r="L213" s="77"/>
      <c r="M213" s="77"/>
      <c r="N213" s="77"/>
      <c r="O213" s="77"/>
    </row>
    <row r="214" spans="1:15" ht="18.75" x14ac:dyDescent="0.3">
      <c r="A214" s="306" t="s">
        <v>313</v>
      </c>
      <c r="B214" s="307"/>
      <c r="C214" s="307"/>
      <c r="D214" s="307"/>
      <c r="E214" s="307"/>
      <c r="F214" s="307"/>
      <c r="G214" s="307"/>
      <c r="H214" s="307"/>
      <c r="I214" s="307"/>
      <c r="J214" s="307"/>
      <c r="K214" s="308"/>
      <c r="L214" s="77"/>
      <c r="M214" s="77"/>
      <c r="N214" s="77"/>
      <c r="O214" s="77"/>
    </row>
    <row r="215" spans="1:15" ht="18.75" x14ac:dyDescent="0.3">
      <c r="A215" s="309" t="s">
        <v>279</v>
      </c>
      <c r="B215" s="309"/>
      <c r="C215" s="309"/>
      <c r="D215" s="309"/>
      <c r="E215" s="309"/>
      <c r="F215" s="309"/>
      <c r="G215" s="309"/>
      <c r="H215" s="309"/>
      <c r="I215" s="309"/>
      <c r="J215" s="309"/>
      <c r="K215" s="309"/>
      <c r="L215" s="77"/>
      <c r="M215" s="77"/>
      <c r="N215" s="77"/>
      <c r="O215" s="77"/>
    </row>
    <row r="216" spans="1:15" x14ac:dyDescent="0.25">
      <c r="B216" s="19"/>
      <c r="I216" s="20"/>
      <c r="J216" s="20"/>
      <c r="K216" s="20"/>
      <c r="L216" s="20"/>
      <c r="M216" s="20"/>
      <c r="N216" s="20"/>
      <c r="O216" s="20"/>
    </row>
    <row r="217" spans="1:15" x14ac:dyDescent="0.25">
      <c r="B217" s="19"/>
      <c r="I217" s="20"/>
      <c r="J217" s="20"/>
      <c r="K217" s="20"/>
      <c r="L217" s="20"/>
      <c r="M217" s="20"/>
      <c r="N217" s="20"/>
      <c r="O217" s="20"/>
    </row>
    <row r="218" spans="1:15" x14ac:dyDescent="0.25">
      <c r="B218" s="19"/>
      <c r="I218" s="20"/>
      <c r="J218" s="20"/>
      <c r="K218" s="20"/>
      <c r="L218" s="20"/>
      <c r="M218" s="20"/>
      <c r="N218" s="20"/>
      <c r="O218" s="20"/>
    </row>
    <row r="219" spans="1:15" x14ac:dyDescent="0.25">
      <c r="B219" s="19"/>
      <c r="I219" s="20"/>
      <c r="J219" s="20"/>
      <c r="K219" s="20"/>
      <c r="L219" s="20"/>
      <c r="M219" s="20"/>
      <c r="N219" s="20"/>
      <c r="O219" s="20"/>
    </row>
    <row r="222" spans="1:15" ht="21" x14ac:dyDescent="0.35">
      <c r="G222" s="78"/>
      <c r="H222" s="78"/>
    </row>
    <row r="223" spans="1:15" ht="21" x14ac:dyDescent="0.35">
      <c r="G223" s="78"/>
      <c r="H223" s="78"/>
    </row>
    <row r="224" spans="1:15" ht="21" x14ac:dyDescent="0.35">
      <c r="F224" s="15"/>
      <c r="G224" s="79" t="s">
        <v>311</v>
      </c>
      <c r="H224" s="79"/>
    </row>
    <row r="225" spans="7:8" ht="21" x14ac:dyDescent="0.35">
      <c r="G225" s="78" t="s">
        <v>14</v>
      </c>
      <c r="H225" s="78"/>
    </row>
    <row r="226" spans="7:8" ht="21" x14ac:dyDescent="0.35">
      <c r="G226" s="78"/>
      <c r="H226" s="78"/>
    </row>
    <row r="227" spans="7:8" ht="21" x14ac:dyDescent="0.35">
      <c r="G227" s="78"/>
      <c r="H227" s="78"/>
    </row>
  </sheetData>
  <mergeCells count="312">
    <mergeCell ref="A165:H165"/>
    <mergeCell ref="A166:K166"/>
    <mergeCell ref="C167:D167"/>
    <mergeCell ref="A168:A174"/>
    <mergeCell ref="E168:K168"/>
    <mergeCell ref="B169:B171"/>
    <mergeCell ref="C169:C171"/>
    <mergeCell ref="D169:D171"/>
    <mergeCell ref="E169:E171"/>
    <mergeCell ref="F169:F171"/>
    <mergeCell ref="G169:G171"/>
    <mergeCell ref="H169:H171"/>
    <mergeCell ref="I169:I171"/>
    <mergeCell ref="J169:J171"/>
    <mergeCell ref="C172:D172"/>
    <mergeCell ref="C112:D112"/>
    <mergeCell ref="A113:A117"/>
    <mergeCell ref="E113:K113"/>
    <mergeCell ref="C115:D115"/>
    <mergeCell ref="E116:K116"/>
    <mergeCell ref="A118:H118"/>
    <mergeCell ref="A119:K119"/>
    <mergeCell ref="C120:D120"/>
    <mergeCell ref="A121:A128"/>
    <mergeCell ref="E121:K121"/>
    <mergeCell ref="B122:B125"/>
    <mergeCell ref="C122:C125"/>
    <mergeCell ref="D122:D125"/>
    <mergeCell ref="E122:E125"/>
    <mergeCell ref="F122:F125"/>
    <mergeCell ref="G122:G125"/>
    <mergeCell ref="H122:H125"/>
    <mergeCell ref="I122:I125"/>
    <mergeCell ref="J122:J125"/>
    <mergeCell ref="C126:D126"/>
    <mergeCell ref="E127:K127"/>
    <mergeCell ref="A13:O13"/>
    <mergeCell ref="A1:K1"/>
    <mergeCell ref="A2:K2"/>
    <mergeCell ref="A3:E3"/>
    <mergeCell ref="F3:K3"/>
    <mergeCell ref="C200:D200"/>
    <mergeCell ref="A201:A207"/>
    <mergeCell ref="C204:D204"/>
    <mergeCell ref="A208:H208"/>
    <mergeCell ref="A24:K24"/>
    <mergeCell ref="A45:K45"/>
    <mergeCell ref="B74:B76"/>
    <mergeCell ref="C74:C76"/>
    <mergeCell ref="D74:D76"/>
    <mergeCell ref="E74:E76"/>
    <mergeCell ref="F74:F76"/>
    <mergeCell ref="G74:G76"/>
    <mergeCell ref="H74:H76"/>
    <mergeCell ref="I74:I76"/>
    <mergeCell ref="J74:J76"/>
    <mergeCell ref="A82:H82"/>
    <mergeCell ref="A83:K83"/>
    <mergeCell ref="C84:D84"/>
    <mergeCell ref="A111:K111"/>
    <mergeCell ref="A4:K4"/>
    <mergeCell ref="D5:F5"/>
    <mergeCell ref="A6:A12"/>
    <mergeCell ref="G6:O6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D10:F10"/>
    <mergeCell ref="B11:C12"/>
    <mergeCell ref="G11:O11"/>
    <mergeCell ref="C14:D14"/>
    <mergeCell ref="A15:A23"/>
    <mergeCell ref="E15:K15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C19:D19"/>
    <mergeCell ref="E20:K20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C25:D25"/>
    <mergeCell ref="A26:A34"/>
    <mergeCell ref="E26:K26"/>
    <mergeCell ref="B27:B29"/>
    <mergeCell ref="C27:C29"/>
    <mergeCell ref="D27:D29"/>
    <mergeCell ref="E27:E29"/>
    <mergeCell ref="F27:F29"/>
    <mergeCell ref="G27:G29"/>
    <mergeCell ref="H27:H29"/>
    <mergeCell ref="I27:I29"/>
    <mergeCell ref="J27:J29"/>
    <mergeCell ref="C30:D30"/>
    <mergeCell ref="E31:K31"/>
    <mergeCell ref="B32:B34"/>
    <mergeCell ref="C32:C34"/>
    <mergeCell ref="D32:D34"/>
    <mergeCell ref="E32:E34"/>
    <mergeCell ref="F32:F34"/>
    <mergeCell ref="G32:G34"/>
    <mergeCell ref="H32:H34"/>
    <mergeCell ref="I32:I34"/>
    <mergeCell ref="J32:J34"/>
    <mergeCell ref="A35:H35"/>
    <mergeCell ref="A36:K36"/>
    <mergeCell ref="C37:D37"/>
    <mergeCell ref="A38:A44"/>
    <mergeCell ref="E38:K38"/>
    <mergeCell ref="C40:D40"/>
    <mergeCell ref="E41:K41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C46:D46"/>
    <mergeCell ref="A47:A54"/>
    <mergeCell ref="E47:K47"/>
    <mergeCell ref="B48:B50"/>
    <mergeCell ref="C48:C50"/>
    <mergeCell ref="D48:D50"/>
    <mergeCell ref="F48:F50"/>
    <mergeCell ref="G48:G50"/>
    <mergeCell ref="H48:H50"/>
    <mergeCell ref="I48:I50"/>
    <mergeCell ref="J48:J50"/>
    <mergeCell ref="C51:D51"/>
    <mergeCell ref="E52:K52"/>
    <mergeCell ref="B53:B54"/>
    <mergeCell ref="A55:K55"/>
    <mergeCell ref="C56:D56"/>
    <mergeCell ref="A57:A61"/>
    <mergeCell ref="E57:K57"/>
    <mergeCell ref="C59:D59"/>
    <mergeCell ref="E60:K60"/>
    <mergeCell ref="A62:K62"/>
    <mergeCell ref="C63:D63"/>
    <mergeCell ref="A64:A70"/>
    <mergeCell ref="E64:K64"/>
    <mergeCell ref="B65:B67"/>
    <mergeCell ref="C65:C67"/>
    <mergeCell ref="D65:D67"/>
    <mergeCell ref="E65:E67"/>
    <mergeCell ref="F65:F67"/>
    <mergeCell ref="G65:G67"/>
    <mergeCell ref="H65:H67"/>
    <mergeCell ref="I65:I67"/>
    <mergeCell ref="J65:J67"/>
    <mergeCell ref="C68:D68"/>
    <mergeCell ref="E69:K69"/>
    <mergeCell ref="A71:K71"/>
    <mergeCell ref="C72:D72"/>
    <mergeCell ref="A73:A81"/>
    <mergeCell ref="E73:K73"/>
    <mergeCell ref="C77:D77"/>
    <mergeCell ref="E78:K78"/>
    <mergeCell ref="B79:B81"/>
    <mergeCell ref="C79:C81"/>
    <mergeCell ref="D79:D81"/>
    <mergeCell ref="E79:E81"/>
    <mergeCell ref="F79:F81"/>
    <mergeCell ref="G79:G81"/>
    <mergeCell ref="H79:H81"/>
    <mergeCell ref="I79:I81"/>
    <mergeCell ref="J79:J81"/>
    <mergeCell ref="A85:A91"/>
    <mergeCell ref="E85:K85"/>
    <mergeCell ref="C87:D87"/>
    <mergeCell ref="E88:K88"/>
    <mergeCell ref="C89:C91"/>
    <mergeCell ref="D89:D91"/>
    <mergeCell ref="E89:E91"/>
    <mergeCell ref="F89:F91"/>
    <mergeCell ref="G89:G91"/>
    <mergeCell ref="H89:H91"/>
    <mergeCell ref="I89:I91"/>
    <mergeCell ref="J89:J91"/>
    <mergeCell ref="A92:K92"/>
    <mergeCell ref="C93:D93"/>
    <mergeCell ref="A94:A101"/>
    <mergeCell ref="E94:K94"/>
    <mergeCell ref="B95:B98"/>
    <mergeCell ref="C95:C98"/>
    <mergeCell ref="D95:D98"/>
    <mergeCell ref="E95:E98"/>
    <mergeCell ref="F95:F98"/>
    <mergeCell ref="G95:G98"/>
    <mergeCell ref="H95:H98"/>
    <mergeCell ref="I95:I98"/>
    <mergeCell ref="J95:J98"/>
    <mergeCell ref="C99:D99"/>
    <mergeCell ref="E100:K100"/>
    <mergeCell ref="A102:K102"/>
    <mergeCell ref="C103:D103"/>
    <mergeCell ref="A104:A110"/>
    <mergeCell ref="E104:K104"/>
    <mergeCell ref="B105:B107"/>
    <mergeCell ref="C105:C107"/>
    <mergeCell ref="D105:D107"/>
    <mergeCell ref="E105:E107"/>
    <mergeCell ref="F105:F107"/>
    <mergeCell ref="G105:G107"/>
    <mergeCell ref="H105:H107"/>
    <mergeCell ref="I105:I107"/>
    <mergeCell ref="J105:J107"/>
    <mergeCell ref="C108:D108"/>
    <mergeCell ref="E109:K109"/>
    <mergeCell ref="A129:K129"/>
    <mergeCell ref="C130:D130"/>
    <mergeCell ref="A131:A135"/>
    <mergeCell ref="E131:K131"/>
    <mergeCell ref="C133:D133"/>
    <mergeCell ref="E134:K134"/>
    <mergeCell ref="A136:K136"/>
    <mergeCell ref="C137:D137"/>
    <mergeCell ref="B139:B141"/>
    <mergeCell ref="C139:C141"/>
    <mergeCell ref="D139:D141"/>
    <mergeCell ref="E139:E141"/>
    <mergeCell ref="F139:F141"/>
    <mergeCell ref="G139:G141"/>
    <mergeCell ref="H139:H141"/>
    <mergeCell ref="I139:I141"/>
    <mergeCell ref="J139:J141"/>
    <mergeCell ref="A138:A146"/>
    <mergeCell ref="E138:K138"/>
    <mergeCell ref="C142:D142"/>
    <mergeCell ref="E143:K143"/>
    <mergeCell ref="B144:B146"/>
    <mergeCell ref="C144:C146"/>
    <mergeCell ref="D144:D146"/>
    <mergeCell ref="G144:G146"/>
    <mergeCell ref="H144:H146"/>
    <mergeCell ref="I144:I146"/>
    <mergeCell ref="J144:J146"/>
    <mergeCell ref="A147:K147"/>
    <mergeCell ref="C148:D148"/>
    <mergeCell ref="A149:A153"/>
    <mergeCell ref="E149:K149"/>
    <mergeCell ref="C151:D151"/>
    <mergeCell ref="E152:K152"/>
    <mergeCell ref="E144:E146"/>
    <mergeCell ref="F144:F146"/>
    <mergeCell ref="A154:K154"/>
    <mergeCell ref="C155:D155"/>
    <mergeCell ref="A156:A164"/>
    <mergeCell ref="B157:B160"/>
    <mergeCell ref="C157:C160"/>
    <mergeCell ref="D157:D160"/>
    <mergeCell ref="E157:E160"/>
    <mergeCell ref="F157:F160"/>
    <mergeCell ref="G157:G160"/>
    <mergeCell ref="H157:H160"/>
    <mergeCell ref="I157:I160"/>
    <mergeCell ref="J157:J160"/>
    <mergeCell ref="C161:D161"/>
    <mergeCell ref="A175:K175"/>
    <mergeCell ref="C176:D176"/>
    <mergeCell ref="C179:D179"/>
    <mergeCell ref="B181:B183"/>
    <mergeCell ref="C181:C183"/>
    <mergeCell ref="D181:D183"/>
    <mergeCell ref="E181:E183"/>
    <mergeCell ref="F181:F183"/>
    <mergeCell ref="G181:G183"/>
    <mergeCell ref="H181:H183"/>
    <mergeCell ref="I181:I183"/>
    <mergeCell ref="J181:J183"/>
    <mergeCell ref="A177:A183"/>
    <mergeCell ref="A209:K209"/>
    <mergeCell ref="A210:I210"/>
    <mergeCell ref="A211:K211"/>
    <mergeCell ref="A212:K212"/>
    <mergeCell ref="A213:K213"/>
    <mergeCell ref="A214:K214"/>
    <mergeCell ref="A215:K215"/>
    <mergeCell ref="A184:K184"/>
    <mergeCell ref="C185:D185"/>
    <mergeCell ref="A186:A190"/>
    <mergeCell ref="C188:D188"/>
    <mergeCell ref="A191:K191"/>
    <mergeCell ref="C192:D192"/>
    <mergeCell ref="A193:A198"/>
    <mergeCell ref="C195:D195"/>
    <mergeCell ref="A199:K199"/>
  </mergeCells>
  <pageMargins left="0.51181102362204722" right="0.51181102362204722" top="0.78740157480314965" bottom="0.78740157480314965" header="0.31496062992125984" footer="0.31496062992125984"/>
  <pageSetup paperSize="9" scale="35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opLeftCell="A169" workbookViewId="0">
      <selection activeCell="B180" sqref="B180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2" customWidth="1"/>
    <col min="5" max="5" width="20.5703125" style="4" customWidth="1"/>
    <col min="6" max="6" width="17.85546875" customWidth="1"/>
    <col min="7" max="7" width="17.140625" style="16" customWidth="1"/>
    <col min="8" max="8" width="18" style="3" customWidth="1"/>
  </cols>
  <sheetData>
    <row r="1" spans="1:8" ht="15" customHeight="1" x14ac:dyDescent="0.25">
      <c r="A1" s="387" t="s">
        <v>60</v>
      </c>
      <c r="B1" s="388"/>
      <c r="C1" s="388"/>
      <c r="D1" s="388"/>
      <c r="E1" s="388"/>
      <c r="F1" s="388"/>
      <c r="G1" s="388"/>
      <c r="H1" s="389"/>
    </row>
    <row r="2" spans="1:8" ht="15" customHeight="1" x14ac:dyDescent="0.25">
      <c r="A2" s="390"/>
      <c r="B2" s="391"/>
      <c r="C2" s="391"/>
      <c r="D2" s="391"/>
      <c r="E2" s="391"/>
      <c r="F2" s="391"/>
      <c r="G2" s="391"/>
      <c r="H2" s="392"/>
    </row>
    <row r="3" spans="1:8" ht="15" customHeight="1" x14ac:dyDescent="0.25">
      <c r="A3" s="390"/>
      <c r="B3" s="391"/>
      <c r="C3" s="391"/>
      <c r="D3" s="391"/>
      <c r="E3" s="391"/>
      <c r="F3" s="391"/>
      <c r="G3" s="391"/>
      <c r="H3" s="392"/>
    </row>
    <row r="4" spans="1:8" ht="15" customHeight="1" x14ac:dyDescent="0.25">
      <c r="A4" s="390"/>
      <c r="B4" s="391"/>
      <c r="C4" s="391"/>
      <c r="D4" s="391"/>
      <c r="E4" s="391"/>
      <c r="F4" s="391"/>
      <c r="G4" s="391"/>
      <c r="H4" s="392"/>
    </row>
    <row r="5" spans="1:8" ht="37.5" customHeight="1" thickBot="1" x14ac:dyDescent="0.3">
      <c r="A5" s="393"/>
      <c r="B5" s="394"/>
      <c r="C5" s="394"/>
      <c r="D5" s="394"/>
      <c r="E5" s="394"/>
      <c r="F5" s="394"/>
      <c r="G5" s="394"/>
      <c r="H5" s="395"/>
    </row>
    <row r="6" spans="1:8" ht="15" customHeight="1" x14ac:dyDescent="0.25">
      <c r="A6" s="396" t="s">
        <v>281</v>
      </c>
      <c r="B6" s="396"/>
      <c r="C6" s="396"/>
      <c r="D6" s="396"/>
      <c r="E6" s="396"/>
      <c r="F6" s="396"/>
      <c r="G6" s="396"/>
      <c r="H6" s="396"/>
    </row>
    <row r="7" spans="1:8" ht="15" customHeight="1" x14ac:dyDescent="0.25">
      <c r="A7" s="397"/>
      <c r="B7" s="397"/>
      <c r="C7" s="397"/>
      <c r="D7" s="397"/>
      <c r="E7" s="397"/>
      <c r="F7" s="397"/>
      <c r="G7" s="397"/>
      <c r="H7" s="397"/>
    </row>
    <row r="8" spans="1:8" ht="15" customHeight="1" thickBot="1" x14ac:dyDescent="0.3">
      <c r="A8" s="111"/>
      <c r="B8" s="111"/>
      <c r="C8" s="111"/>
      <c r="D8" s="112"/>
      <c r="E8" s="113"/>
      <c r="F8" s="111"/>
      <c r="G8" s="114"/>
      <c r="H8" s="115"/>
    </row>
    <row r="9" spans="1:8" ht="15" customHeight="1" x14ac:dyDescent="0.25">
      <c r="A9" s="116" t="s">
        <v>52</v>
      </c>
      <c r="B9" s="117"/>
      <c r="C9" s="117"/>
      <c r="D9" s="118"/>
      <c r="E9" s="119"/>
      <c r="F9" s="120"/>
      <c r="G9" s="121"/>
      <c r="H9" s="122"/>
    </row>
    <row r="10" spans="1:8" ht="15" customHeight="1" x14ac:dyDescent="0.25">
      <c r="A10" s="123" t="s">
        <v>35</v>
      </c>
      <c r="B10" s="124"/>
      <c r="C10" s="124"/>
      <c r="D10" s="112"/>
      <c r="E10" s="113"/>
      <c r="F10" s="111"/>
      <c r="G10" s="114"/>
      <c r="H10" s="125"/>
    </row>
    <row r="11" spans="1:8" ht="13.5" customHeight="1" x14ac:dyDescent="0.25">
      <c r="A11" s="123" t="s">
        <v>53</v>
      </c>
      <c r="B11" s="124"/>
      <c r="C11" s="124"/>
      <c r="D11" s="112"/>
      <c r="E11" s="113"/>
      <c r="F11" s="111"/>
      <c r="G11" s="114"/>
      <c r="H11" s="126"/>
    </row>
    <row r="12" spans="1:8" ht="18" x14ac:dyDescent="0.25">
      <c r="A12" s="123" t="s">
        <v>54</v>
      </c>
      <c r="B12" s="124"/>
      <c r="C12" s="124"/>
      <c r="D12" s="112"/>
      <c r="E12" s="113"/>
      <c r="F12" s="111"/>
      <c r="G12" s="114"/>
      <c r="H12" s="126"/>
    </row>
    <row r="13" spans="1:8" ht="18.75" thickBot="1" x14ac:dyDescent="0.3">
      <c r="A13" s="127" t="s">
        <v>38</v>
      </c>
      <c r="B13" s="128"/>
      <c r="C13" s="128"/>
      <c r="D13" s="129"/>
      <c r="E13" s="130"/>
      <c r="F13" s="131"/>
      <c r="G13" s="132"/>
      <c r="H13" s="133"/>
    </row>
    <row r="14" spans="1:8" ht="24" customHeight="1" thickBot="1" x14ac:dyDescent="0.3">
      <c r="A14" s="346" t="s">
        <v>55</v>
      </c>
      <c r="B14" s="347"/>
      <c r="C14" s="347"/>
      <c r="D14" s="347"/>
      <c r="E14" s="347"/>
      <c r="F14" s="347"/>
      <c r="G14" s="347"/>
      <c r="H14" s="347"/>
    </row>
    <row r="15" spans="1:8" ht="15" customHeight="1" x14ac:dyDescent="0.25">
      <c r="A15" s="348" t="s">
        <v>22</v>
      </c>
      <c r="B15" s="350" t="s">
        <v>9</v>
      </c>
      <c r="C15" s="352" t="s">
        <v>23</v>
      </c>
      <c r="D15" s="354" t="s">
        <v>11</v>
      </c>
      <c r="E15" s="356" t="s">
        <v>122</v>
      </c>
      <c r="F15" s="358" t="s">
        <v>13</v>
      </c>
      <c r="G15" s="360" t="s">
        <v>24</v>
      </c>
      <c r="H15" s="362" t="s">
        <v>28</v>
      </c>
    </row>
    <row r="16" spans="1:8" ht="45.75" customHeight="1" x14ac:dyDescent="0.25">
      <c r="A16" s="349"/>
      <c r="B16" s="351"/>
      <c r="C16" s="353"/>
      <c r="D16" s="355"/>
      <c r="E16" s="357"/>
      <c r="F16" s="359"/>
      <c r="G16" s="361"/>
      <c r="H16" s="363"/>
    </row>
    <row r="17" spans="1:8" ht="18.75" x14ac:dyDescent="0.3">
      <c r="A17" s="364"/>
      <c r="B17" s="134" t="s">
        <v>49</v>
      </c>
      <c r="C17" s="134" t="s">
        <v>160</v>
      </c>
      <c r="D17" s="135">
        <v>1549.84</v>
      </c>
      <c r="E17" s="136">
        <v>44105</v>
      </c>
      <c r="F17" s="137" t="s">
        <v>44</v>
      </c>
      <c r="G17" s="365">
        <v>0.33689999999999998</v>
      </c>
      <c r="H17" s="366">
        <v>0.36980000000000002</v>
      </c>
    </row>
    <row r="18" spans="1:8" ht="18.75" x14ac:dyDescent="0.3">
      <c r="A18" s="364"/>
      <c r="B18" s="134" t="s">
        <v>181</v>
      </c>
      <c r="C18" s="134" t="s">
        <v>129</v>
      </c>
      <c r="D18" s="135">
        <v>321.3</v>
      </c>
      <c r="E18" s="136">
        <v>44110</v>
      </c>
      <c r="F18" s="137" t="s">
        <v>44</v>
      </c>
      <c r="G18" s="365"/>
      <c r="H18" s="366"/>
    </row>
    <row r="19" spans="1:8" ht="18.75" x14ac:dyDescent="0.3">
      <c r="A19" s="364"/>
      <c r="B19" s="134" t="s">
        <v>113</v>
      </c>
      <c r="C19" s="134" t="s">
        <v>62</v>
      </c>
      <c r="D19" s="135">
        <v>1301.8</v>
      </c>
      <c r="E19" s="136">
        <v>44110</v>
      </c>
      <c r="F19" s="137" t="s">
        <v>44</v>
      </c>
      <c r="G19" s="365"/>
      <c r="H19" s="366"/>
    </row>
    <row r="20" spans="1:8" ht="18.75" x14ac:dyDescent="0.3">
      <c r="A20" s="364"/>
      <c r="B20" s="134" t="s">
        <v>45</v>
      </c>
      <c r="C20" s="134" t="s">
        <v>262</v>
      </c>
      <c r="D20" s="135">
        <v>3890.9</v>
      </c>
      <c r="E20" s="136">
        <v>44110</v>
      </c>
      <c r="F20" s="137" t="s">
        <v>44</v>
      </c>
      <c r="G20" s="365"/>
      <c r="H20" s="366"/>
    </row>
    <row r="21" spans="1:8" ht="18.75" x14ac:dyDescent="0.3">
      <c r="A21" s="364"/>
      <c r="B21" s="134" t="s">
        <v>45</v>
      </c>
      <c r="C21" s="134" t="s">
        <v>62</v>
      </c>
      <c r="D21" s="135">
        <v>975.8</v>
      </c>
      <c r="E21" s="136">
        <v>44110</v>
      </c>
      <c r="F21" s="137" t="s">
        <v>44</v>
      </c>
      <c r="G21" s="365"/>
      <c r="H21" s="366"/>
    </row>
    <row r="22" spans="1:8" ht="18.75" x14ac:dyDescent="0.3">
      <c r="A22" s="364"/>
      <c r="B22" s="134" t="s">
        <v>46</v>
      </c>
      <c r="C22" s="134" t="s">
        <v>62</v>
      </c>
      <c r="D22" s="135">
        <v>1275.8</v>
      </c>
      <c r="E22" s="136">
        <v>44110</v>
      </c>
      <c r="F22" s="137" t="s">
        <v>44</v>
      </c>
      <c r="G22" s="365"/>
      <c r="H22" s="366"/>
    </row>
    <row r="23" spans="1:8" ht="18.75" x14ac:dyDescent="0.3">
      <c r="A23" s="364"/>
      <c r="B23" s="134" t="s">
        <v>148</v>
      </c>
      <c r="C23" s="134" t="s">
        <v>129</v>
      </c>
      <c r="D23" s="135">
        <v>1262.8</v>
      </c>
      <c r="E23" s="136">
        <v>44110</v>
      </c>
      <c r="F23" s="137" t="s">
        <v>44</v>
      </c>
      <c r="G23" s="365"/>
      <c r="H23" s="366"/>
    </row>
    <row r="24" spans="1:8" ht="18.75" x14ac:dyDescent="0.3">
      <c r="A24" s="364"/>
      <c r="B24" s="134" t="s">
        <v>87</v>
      </c>
      <c r="C24" s="134" t="s">
        <v>62</v>
      </c>
      <c r="D24" s="135">
        <v>1243.8</v>
      </c>
      <c r="E24" s="136">
        <v>44110</v>
      </c>
      <c r="F24" s="137" t="s">
        <v>44</v>
      </c>
      <c r="G24" s="365"/>
      <c r="H24" s="366"/>
    </row>
    <row r="25" spans="1:8" ht="18.75" x14ac:dyDescent="0.3">
      <c r="A25" s="364"/>
      <c r="B25" s="134" t="s">
        <v>91</v>
      </c>
      <c r="C25" s="134" t="s">
        <v>62</v>
      </c>
      <c r="D25" s="135">
        <v>1127</v>
      </c>
      <c r="E25" s="136">
        <v>44110</v>
      </c>
      <c r="F25" s="137" t="s">
        <v>44</v>
      </c>
      <c r="G25" s="365"/>
      <c r="H25" s="366"/>
    </row>
    <row r="26" spans="1:8" ht="18.75" x14ac:dyDescent="0.3">
      <c r="A26" s="364"/>
      <c r="B26" s="134" t="s">
        <v>135</v>
      </c>
      <c r="C26" s="134" t="s">
        <v>282</v>
      </c>
      <c r="D26" s="135">
        <v>1667.52</v>
      </c>
      <c r="E26" s="136">
        <v>44110</v>
      </c>
      <c r="F26" s="137" t="s">
        <v>44</v>
      </c>
      <c r="G26" s="365"/>
      <c r="H26" s="366"/>
    </row>
    <row r="27" spans="1:8" ht="18.75" x14ac:dyDescent="0.3">
      <c r="A27" s="364"/>
      <c r="B27" s="134" t="s">
        <v>135</v>
      </c>
      <c r="C27" s="134" t="s">
        <v>283</v>
      </c>
      <c r="D27" s="135">
        <v>339</v>
      </c>
      <c r="E27" s="136">
        <v>44110</v>
      </c>
      <c r="F27" s="137" t="s">
        <v>44</v>
      </c>
      <c r="G27" s="365"/>
      <c r="H27" s="366"/>
    </row>
    <row r="28" spans="1:8" ht="18.75" x14ac:dyDescent="0.3">
      <c r="A28" s="364"/>
      <c r="B28" s="134" t="s">
        <v>136</v>
      </c>
      <c r="C28" s="134" t="s">
        <v>64</v>
      </c>
      <c r="D28" s="135">
        <v>1443</v>
      </c>
      <c r="E28" s="136">
        <v>44110</v>
      </c>
      <c r="F28" s="137" t="s">
        <v>44</v>
      </c>
      <c r="G28" s="365"/>
      <c r="H28" s="366"/>
    </row>
    <row r="29" spans="1:8" ht="18.75" x14ac:dyDescent="0.3">
      <c r="A29" s="364"/>
      <c r="B29" s="134" t="s">
        <v>98</v>
      </c>
      <c r="C29" s="134" t="s">
        <v>62</v>
      </c>
      <c r="D29" s="135">
        <v>1292.8</v>
      </c>
      <c r="E29" s="136">
        <v>44110</v>
      </c>
      <c r="F29" s="137" t="s">
        <v>44</v>
      </c>
      <c r="G29" s="365"/>
      <c r="H29" s="366"/>
    </row>
    <row r="30" spans="1:8" ht="18.75" x14ac:dyDescent="0.3">
      <c r="A30" s="364"/>
      <c r="B30" s="134" t="s">
        <v>96</v>
      </c>
      <c r="C30" s="134" t="s">
        <v>62</v>
      </c>
      <c r="D30" s="135">
        <v>1232.8</v>
      </c>
      <c r="E30" s="136">
        <v>44110</v>
      </c>
      <c r="F30" s="137" t="s">
        <v>44</v>
      </c>
      <c r="G30" s="365"/>
      <c r="H30" s="366"/>
    </row>
    <row r="31" spans="1:8" ht="18.75" x14ac:dyDescent="0.3">
      <c r="A31" s="364"/>
      <c r="B31" s="134" t="s">
        <v>47</v>
      </c>
      <c r="C31" s="134" t="s">
        <v>62</v>
      </c>
      <c r="D31" s="135">
        <v>826.2</v>
      </c>
      <c r="E31" s="136">
        <v>44110</v>
      </c>
      <c r="F31" s="137" t="s">
        <v>44</v>
      </c>
      <c r="G31" s="365"/>
      <c r="H31" s="366"/>
    </row>
    <row r="32" spans="1:8" ht="18.75" x14ac:dyDescent="0.3">
      <c r="A32" s="364"/>
      <c r="B32" s="134" t="s">
        <v>67</v>
      </c>
      <c r="C32" s="134" t="s">
        <v>62</v>
      </c>
      <c r="D32" s="135">
        <v>2997</v>
      </c>
      <c r="E32" s="136">
        <v>44110</v>
      </c>
      <c r="F32" s="137" t="s">
        <v>44</v>
      </c>
      <c r="G32" s="365"/>
      <c r="H32" s="366"/>
    </row>
    <row r="33" spans="1:8" ht="18.75" x14ac:dyDescent="0.3">
      <c r="A33" s="364"/>
      <c r="B33" s="134" t="s">
        <v>48</v>
      </c>
      <c r="C33" s="134" t="s">
        <v>62</v>
      </c>
      <c r="D33" s="135">
        <v>1368.8</v>
      </c>
      <c r="E33" s="136">
        <v>44110</v>
      </c>
      <c r="F33" s="137" t="s">
        <v>44</v>
      </c>
      <c r="G33" s="365"/>
      <c r="H33" s="366"/>
    </row>
    <row r="34" spans="1:8" ht="18.75" x14ac:dyDescent="0.3">
      <c r="A34" s="364"/>
      <c r="B34" s="134" t="s">
        <v>56</v>
      </c>
      <c r="C34" s="134" t="s">
        <v>62</v>
      </c>
      <c r="D34" s="135">
        <v>1399.8</v>
      </c>
      <c r="E34" s="138">
        <v>44110</v>
      </c>
      <c r="F34" s="134" t="s">
        <v>44</v>
      </c>
      <c r="G34" s="365"/>
      <c r="H34" s="366"/>
    </row>
    <row r="35" spans="1:8" ht="18.75" x14ac:dyDescent="0.3">
      <c r="A35" s="364"/>
      <c r="B35" s="134" t="s">
        <v>65</v>
      </c>
      <c r="C35" s="134" t="s">
        <v>62</v>
      </c>
      <c r="D35" s="135">
        <v>1573.8</v>
      </c>
      <c r="E35" s="138">
        <v>44110</v>
      </c>
      <c r="F35" s="134" t="s">
        <v>44</v>
      </c>
      <c r="G35" s="365"/>
      <c r="H35" s="366"/>
    </row>
    <row r="36" spans="1:8" ht="18.75" x14ac:dyDescent="0.3">
      <c r="A36" s="364"/>
      <c r="B36" s="134" t="s">
        <v>149</v>
      </c>
      <c r="C36" s="134" t="s">
        <v>62</v>
      </c>
      <c r="D36" s="135">
        <v>1365</v>
      </c>
      <c r="E36" s="138">
        <v>44110</v>
      </c>
      <c r="F36" s="134" t="s">
        <v>44</v>
      </c>
      <c r="G36" s="365"/>
      <c r="H36" s="366"/>
    </row>
    <row r="37" spans="1:8" ht="18.75" x14ac:dyDescent="0.3">
      <c r="A37" s="364"/>
      <c r="B37" s="134" t="s">
        <v>139</v>
      </c>
      <c r="C37" s="134" t="s">
        <v>62</v>
      </c>
      <c r="D37" s="135">
        <v>1619.4</v>
      </c>
      <c r="E37" s="138">
        <v>44110</v>
      </c>
      <c r="F37" s="134" t="s">
        <v>44</v>
      </c>
      <c r="G37" s="365"/>
      <c r="H37" s="366"/>
    </row>
    <row r="38" spans="1:8" ht="18.75" x14ac:dyDescent="0.3">
      <c r="A38" s="364"/>
      <c r="B38" s="134" t="s">
        <v>76</v>
      </c>
      <c r="C38" s="134" t="s">
        <v>62</v>
      </c>
      <c r="D38" s="135">
        <v>1572.8</v>
      </c>
      <c r="E38" s="138">
        <v>44110</v>
      </c>
      <c r="F38" s="134" t="s">
        <v>44</v>
      </c>
      <c r="G38" s="365"/>
      <c r="H38" s="366"/>
    </row>
    <row r="39" spans="1:8" ht="18.75" x14ac:dyDescent="0.3">
      <c r="A39" s="364"/>
      <c r="B39" s="134" t="s">
        <v>95</v>
      </c>
      <c r="C39" s="134" t="s">
        <v>62</v>
      </c>
      <c r="D39" s="135">
        <v>1327.8</v>
      </c>
      <c r="E39" s="138">
        <v>44110</v>
      </c>
      <c r="F39" s="134" t="s">
        <v>44</v>
      </c>
      <c r="G39" s="365"/>
      <c r="H39" s="366"/>
    </row>
    <row r="40" spans="1:8" ht="18.75" x14ac:dyDescent="0.3">
      <c r="A40" s="364"/>
      <c r="B40" s="134" t="s">
        <v>49</v>
      </c>
      <c r="C40" s="134" t="s">
        <v>62</v>
      </c>
      <c r="D40" s="135">
        <v>1091</v>
      </c>
      <c r="E40" s="138">
        <v>44110</v>
      </c>
      <c r="F40" s="134" t="s">
        <v>44</v>
      </c>
      <c r="G40" s="365"/>
      <c r="H40" s="366"/>
    </row>
    <row r="41" spans="1:8" ht="18.75" x14ac:dyDescent="0.3">
      <c r="A41" s="364"/>
      <c r="B41" s="139" t="s">
        <v>116</v>
      </c>
      <c r="C41" s="134" t="s">
        <v>284</v>
      </c>
      <c r="D41" s="140">
        <v>1646.96</v>
      </c>
      <c r="E41" s="141">
        <v>44110</v>
      </c>
      <c r="F41" s="139" t="s">
        <v>50</v>
      </c>
      <c r="G41" s="365"/>
      <c r="H41" s="366"/>
    </row>
    <row r="42" spans="1:8" ht="18.75" x14ac:dyDescent="0.3">
      <c r="A42" s="364"/>
      <c r="B42" s="139" t="s">
        <v>66</v>
      </c>
      <c r="C42" s="134" t="s">
        <v>93</v>
      </c>
      <c r="D42" s="140">
        <v>2745.16</v>
      </c>
      <c r="E42" s="141">
        <v>44110</v>
      </c>
      <c r="F42" s="139" t="s">
        <v>50</v>
      </c>
      <c r="G42" s="365"/>
      <c r="H42" s="366"/>
    </row>
    <row r="43" spans="1:8" ht="18.75" x14ac:dyDescent="0.3">
      <c r="A43" s="364"/>
      <c r="B43" s="139" t="s">
        <v>81</v>
      </c>
      <c r="C43" s="134" t="s">
        <v>80</v>
      </c>
      <c r="D43" s="140">
        <v>600</v>
      </c>
      <c r="E43" s="141">
        <v>44111</v>
      </c>
      <c r="F43" s="139" t="s">
        <v>44</v>
      </c>
      <c r="G43" s="365"/>
      <c r="H43" s="366"/>
    </row>
    <row r="44" spans="1:8" ht="18.75" x14ac:dyDescent="0.3">
      <c r="A44" s="364"/>
      <c r="B44" s="139" t="s">
        <v>137</v>
      </c>
      <c r="C44" s="134" t="s">
        <v>80</v>
      </c>
      <c r="D44" s="140">
        <v>600</v>
      </c>
      <c r="E44" s="141">
        <v>44111</v>
      </c>
      <c r="F44" s="139" t="s">
        <v>44</v>
      </c>
      <c r="G44" s="365"/>
      <c r="H44" s="366"/>
    </row>
    <row r="45" spans="1:8" ht="18.75" x14ac:dyDescent="0.3">
      <c r="A45" s="364"/>
      <c r="B45" s="139" t="s">
        <v>141</v>
      </c>
      <c r="C45" s="134" t="s">
        <v>159</v>
      </c>
      <c r="D45" s="140">
        <v>1145.25</v>
      </c>
      <c r="E45" s="141">
        <v>44117</v>
      </c>
      <c r="F45" s="139" t="s">
        <v>44</v>
      </c>
      <c r="G45" s="365"/>
      <c r="H45" s="366"/>
    </row>
    <row r="46" spans="1:8" ht="18.75" x14ac:dyDescent="0.3">
      <c r="A46" s="364"/>
      <c r="B46" s="139" t="s">
        <v>118</v>
      </c>
      <c r="C46" s="134" t="s">
        <v>159</v>
      </c>
      <c r="D46" s="140">
        <v>588</v>
      </c>
      <c r="E46" s="141" t="s">
        <v>288</v>
      </c>
      <c r="F46" s="139" t="s">
        <v>44</v>
      </c>
      <c r="G46" s="365"/>
      <c r="H46" s="366"/>
    </row>
    <row r="47" spans="1:8" ht="18.75" x14ac:dyDescent="0.3">
      <c r="A47" s="364"/>
      <c r="B47" s="139" t="s">
        <v>285</v>
      </c>
      <c r="C47" s="134" t="s">
        <v>140</v>
      </c>
      <c r="D47" s="140">
        <v>146.77000000000001</v>
      </c>
      <c r="E47" s="141">
        <v>44120</v>
      </c>
      <c r="F47" s="139" t="s">
        <v>50</v>
      </c>
      <c r="G47" s="365"/>
      <c r="H47" s="366"/>
    </row>
    <row r="48" spans="1:8" ht="18.75" x14ac:dyDescent="0.3">
      <c r="A48" s="364"/>
      <c r="B48" s="139" t="s">
        <v>66</v>
      </c>
      <c r="C48" s="134" t="s">
        <v>157</v>
      </c>
      <c r="D48" s="140">
        <v>463.56</v>
      </c>
      <c r="E48" s="141">
        <v>44120</v>
      </c>
      <c r="F48" s="139" t="s">
        <v>50</v>
      </c>
      <c r="G48" s="365"/>
      <c r="H48" s="366"/>
    </row>
    <row r="49" spans="1:8" ht="18.75" x14ac:dyDescent="0.3">
      <c r="A49" s="364"/>
      <c r="B49" s="139" t="s">
        <v>66</v>
      </c>
      <c r="C49" s="134" t="s">
        <v>123</v>
      </c>
      <c r="D49" s="140">
        <v>386.63</v>
      </c>
      <c r="E49" s="141">
        <v>44120</v>
      </c>
      <c r="F49" s="139" t="s">
        <v>50</v>
      </c>
      <c r="G49" s="365"/>
      <c r="H49" s="366"/>
    </row>
    <row r="50" spans="1:8" ht="18.75" x14ac:dyDescent="0.3">
      <c r="A50" s="364"/>
      <c r="B50" s="139" t="s">
        <v>116</v>
      </c>
      <c r="C50" s="134" t="s">
        <v>286</v>
      </c>
      <c r="D50" s="140">
        <v>246.73</v>
      </c>
      <c r="E50" s="141">
        <v>44120</v>
      </c>
      <c r="F50" s="139" t="s">
        <v>50</v>
      </c>
      <c r="G50" s="365"/>
      <c r="H50" s="366"/>
    </row>
    <row r="51" spans="1:8" ht="18.75" x14ac:dyDescent="0.3">
      <c r="A51" s="364"/>
      <c r="B51" s="139" t="s">
        <v>66</v>
      </c>
      <c r="C51" s="134" t="s">
        <v>88</v>
      </c>
      <c r="D51" s="140">
        <v>13435.4</v>
      </c>
      <c r="E51" s="141">
        <v>44120</v>
      </c>
      <c r="F51" s="139" t="s">
        <v>50</v>
      </c>
      <c r="G51" s="365"/>
      <c r="H51" s="366"/>
    </row>
    <row r="52" spans="1:8" ht="18.75" x14ac:dyDescent="0.3">
      <c r="A52" s="364"/>
      <c r="B52" s="139" t="s">
        <v>113</v>
      </c>
      <c r="C52" s="139" t="s">
        <v>116</v>
      </c>
      <c r="D52" s="140">
        <v>3857.38</v>
      </c>
      <c r="E52" s="141">
        <v>44124</v>
      </c>
      <c r="F52" s="139" t="s">
        <v>44</v>
      </c>
      <c r="G52" s="365"/>
      <c r="H52" s="366"/>
    </row>
    <row r="53" spans="1:8" ht="18.75" x14ac:dyDescent="0.3">
      <c r="A53" s="364"/>
      <c r="B53" s="139" t="s">
        <v>116</v>
      </c>
      <c r="C53" s="139" t="s">
        <v>287</v>
      </c>
      <c r="D53" s="140">
        <v>624.76</v>
      </c>
      <c r="E53" s="141">
        <v>44124</v>
      </c>
      <c r="F53" s="139" t="s">
        <v>50</v>
      </c>
      <c r="G53" s="365"/>
      <c r="H53" s="366"/>
    </row>
    <row r="54" spans="1:8" ht="18.75" x14ac:dyDescent="0.3">
      <c r="A54" s="364"/>
      <c r="B54" s="139" t="s">
        <v>65</v>
      </c>
      <c r="C54" s="139" t="s">
        <v>160</v>
      </c>
      <c r="D54" s="140">
        <v>2137.71</v>
      </c>
      <c r="E54" s="141">
        <v>44133</v>
      </c>
      <c r="F54" s="139" t="s">
        <v>44</v>
      </c>
      <c r="G54" s="365"/>
      <c r="H54" s="366"/>
    </row>
    <row r="55" spans="1:8" ht="18.75" x14ac:dyDescent="0.3">
      <c r="A55" s="364"/>
      <c r="B55" s="139"/>
      <c r="C55" s="139"/>
      <c r="D55" s="140"/>
      <c r="E55" s="141"/>
      <c r="F55" s="139"/>
      <c r="G55" s="365"/>
      <c r="H55" s="366"/>
    </row>
    <row r="56" spans="1:8" ht="18.75" x14ac:dyDescent="0.3">
      <c r="A56" s="364"/>
      <c r="B56" s="139"/>
      <c r="C56" s="139"/>
      <c r="D56" s="140"/>
      <c r="E56" s="141"/>
      <c r="F56" s="139"/>
      <c r="G56" s="365"/>
      <c r="H56" s="366"/>
    </row>
    <row r="57" spans="1:8" ht="19.5" thickBot="1" x14ac:dyDescent="0.35">
      <c r="A57" s="142"/>
      <c r="B57" s="143"/>
      <c r="C57" s="143"/>
      <c r="D57" s="144">
        <f>SUM(D17:D56)</f>
        <v>62690.069999999985</v>
      </c>
      <c r="E57" s="145"/>
      <c r="F57" s="143"/>
      <c r="G57" s="146"/>
      <c r="H57" s="147"/>
    </row>
    <row r="58" spans="1:8" ht="19.5" thickBot="1" x14ac:dyDescent="0.35">
      <c r="A58" s="148"/>
      <c r="B58" s="143"/>
      <c r="C58" s="143"/>
      <c r="D58" s="149"/>
      <c r="E58" s="150"/>
      <c r="F58" s="143"/>
      <c r="G58" s="146"/>
      <c r="H58" s="147"/>
    </row>
    <row r="59" spans="1:8" ht="18.75" x14ac:dyDescent="0.3">
      <c r="A59" s="367" t="s">
        <v>25</v>
      </c>
      <c r="B59" s="151" t="s">
        <v>114</v>
      </c>
      <c r="C59" s="151" t="s">
        <v>43</v>
      </c>
      <c r="D59" s="152">
        <v>3414</v>
      </c>
      <c r="E59" s="153">
        <v>44105</v>
      </c>
      <c r="F59" s="154" t="s">
        <v>58</v>
      </c>
      <c r="G59" s="371">
        <v>0.44409999999999999</v>
      </c>
      <c r="H59" s="375">
        <v>0.3901</v>
      </c>
    </row>
    <row r="60" spans="1:8" ht="18.75" x14ac:dyDescent="0.3">
      <c r="A60" s="368"/>
      <c r="B60" s="134" t="s">
        <v>131</v>
      </c>
      <c r="C60" s="134" t="s">
        <v>289</v>
      </c>
      <c r="D60" s="135">
        <v>3440.77</v>
      </c>
      <c r="E60" s="136">
        <v>44105</v>
      </c>
      <c r="F60" s="137" t="s">
        <v>41</v>
      </c>
      <c r="G60" s="372"/>
      <c r="H60" s="376"/>
    </row>
    <row r="61" spans="1:8" ht="18.75" x14ac:dyDescent="0.3">
      <c r="A61" s="368"/>
      <c r="B61" s="134" t="s">
        <v>131</v>
      </c>
      <c r="C61" s="134" t="s">
        <v>164</v>
      </c>
      <c r="D61" s="135">
        <v>3533.93</v>
      </c>
      <c r="E61" s="136">
        <v>44105</v>
      </c>
      <c r="F61" s="137" t="s">
        <v>41</v>
      </c>
      <c r="G61" s="372"/>
      <c r="H61" s="376"/>
    </row>
    <row r="62" spans="1:8" ht="18.75" x14ac:dyDescent="0.3">
      <c r="A62" s="368"/>
      <c r="B62" s="134" t="s">
        <v>131</v>
      </c>
      <c r="C62" s="134" t="s">
        <v>174</v>
      </c>
      <c r="D62" s="135">
        <v>1048.3399999999999</v>
      </c>
      <c r="E62" s="136">
        <v>44105</v>
      </c>
      <c r="F62" s="137" t="s">
        <v>41</v>
      </c>
      <c r="G62" s="372"/>
      <c r="H62" s="376"/>
    </row>
    <row r="63" spans="1:8" ht="18.75" x14ac:dyDescent="0.3">
      <c r="A63" s="368"/>
      <c r="B63" s="134" t="s">
        <v>131</v>
      </c>
      <c r="C63" s="134" t="s">
        <v>175</v>
      </c>
      <c r="D63" s="135">
        <v>2923.54</v>
      </c>
      <c r="E63" s="136">
        <v>44105</v>
      </c>
      <c r="F63" s="137" t="s">
        <v>41</v>
      </c>
      <c r="G63" s="372"/>
      <c r="H63" s="376"/>
    </row>
    <row r="64" spans="1:8" ht="18.75" x14ac:dyDescent="0.3">
      <c r="A64" s="368"/>
      <c r="B64" s="134" t="s">
        <v>132</v>
      </c>
      <c r="C64" s="134" t="s">
        <v>190</v>
      </c>
      <c r="D64" s="135">
        <v>715.77</v>
      </c>
      <c r="E64" s="136">
        <v>44110</v>
      </c>
      <c r="F64" s="137" t="s">
        <v>41</v>
      </c>
      <c r="G64" s="372"/>
      <c r="H64" s="376"/>
    </row>
    <row r="65" spans="1:8" ht="18.75" x14ac:dyDescent="0.3">
      <c r="A65" s="368"/>
      <c r="B65" s="134" t="s">
        <v>161</v>
      </c>
      <c r="C65" s="134" t="s">
        <v>194</v>
      </c>
      <c r="D65" s="135">
        <v>1008</v>
      </c>
      <c r="E65" s="136">
        <v>44111</v>
      </c>
      <c r="F65" s="137" t="s">
        <v>58</v>
      </c>
      <c r="G65" s="372"/>
      <c r="H65" s="376"/>
    </row>
    <row r="66" spans="1:8" ht="18.75" x14ac:dyDescent="0.3">
      <c r="A66" s="368"/>
      <c r="B66" s="134" t="s">
        <v>131</v>
      </c>
      <c r="C66" s="134" t="s">
        <v>154</v>
      </c>
      <c r="D66" s="135">
        <v>659.04</v>
      </c>
      <c r="E66" s="136">
        <v>44111</v>
      </c>
      <c r="F66" s="137" t="s">
        <v>41</v>
      </c>
      <c r="G66" s="372"/>
      <c r="H66" s="376"/>
    </row>
    <row r="67" spans="1:8" ht="18.75" x14ac:dyDescent="0.3">
      <c r="A67" s="368"/>
      <c r="B67" s="134" t="s">
        <v>108</v>
      </c>
      <c r="C67" s="155" t="s">
        <v>233</v>
      </c>
      <c r="D67" s="135">
        <v>2158.1999999999998</v>
      </c>
      <c r="E67" s="136">
        <v>44111</v>
      </c>
      <c r="F67" s="137" t="s">
        <v>41</v>
      </c>
      <c r="G67" s="372"/>
      <c r="H67" s="376"/>
    </row>
    <row r="68" spans="1:8" ht="18.75" x14ac:dyDescent="0.3">
      <c r="A68" s="368"/>
      <c r="B68" s="134" t="s">
        <v>114</v>
      </c>
      <c r="C68" s="155" t="s">
        <v>43</v>
      </c>
      <c r="D68" s="135">
        <v>4698.5</v>
      </c>
      <c r="E68" s="136">
        <v>44113</v>
      </c>
      <c r="F68" s="137" t="s">
        <v>58</v>
      </c>
      <c r="G68" s="372"/>
      <c r="H68" s="376"/>
    </row>
    <row r="69" spans="1:8" ht="18.75" x14ac:dyDescent="0.3">
      <c r="A69" s="368"/>
      <c r="B69" s="134" t="s">
        <v>132</v>
      </c>
      <c r="C69" s="155" t="s">
        <v>290</v>
      </c>
      <c r="D69" s="135">
        <v>950.37</v>
      </c>
      <c r="E69" s="136">
        <v>44113</v>
      </c>
      <c r="F69" s="137" t="s">
        <v>41</v>
      </c>
      <c r="G69" s="372"/>
      <c r="H69" s="376"/>
    </row>
    <row r="70" spans="1:8" ht="18.75" x14ac:dyDescent="0.3">
      <c r="A70" s="368"/>
      <c r="B70" s="134" t="s">
        <v>162</v>
      </c>
      <c r="C70" s="155" t="s">
        <v>153</v>
      </c>
      <c r="D70" s="135">
        <v>4968</v>
      </c>
      <c r="E70" s="136">
        <v>44113</v>
      </c>
      <c r="F70" s="137" t="s">
        <v>41</v>
      </c>
      <c r="G70" s="372"/>
      <c r="H70" s="376"/>
    </row>
    <row r="71" spans="1:8" ht="18.75" x14ac:dyDescent="0.3">
      <c r="A71" s="368"/>
      <c r="B71" s="134" t="s">
        <v>162</v>
      </c>
      <c r="C71" s="155" t="s">
        <v>155</v>
      </c>
      <c r="D71" s="135">
        <v>9692.4</v>
      </c>
      <c r="E71" s="136">
        <v>44113</v>
      </c>
      <c r="F71" s="137" t="s">
        <v>41</v>
      </c>
      <c r="G71" s="372"/>
      <c r="H71" s="376"/>
    </row>
    <row r="72" spans="1:8" ht="18.75" x14ac:dyDescent="0.3">
      <c r="A72" s="368"/>
      <c r="B72" s="134" t="s">
        <v>131</v>
      </c>
      <c r="C72" s="155" t="s">
        <v>204</v>
      </c>
      <c r="D72" s="135">
        <v>1535</v>
      </c>
      <c r="E72" s="136">
        <v>44113</v>
      </c>
      <c r="F72" s="137" t="s">
        <v>41</v>
      </c>
      <c r="G72" s="372"/>
      <c r="H72" s="376"/>
    </row>
    <row r="73" spans="1:8" ht="18.75" x14ac:dyDescent="0.3">
      <c r="A73" s="368"/>
      <c r="B73" s="134" t="s">
        <v>131</v>
      </c>
      <c r="C73" s="155" t="s">
        <v>206</v>
      </c>
      <c r="D73" s="135">
        <v>3710.33</v>
      </c>
      <c r="E73" s="136">
        <v>44113</v>
      </c>
      <c r="F73" s="137" t="s">
        <v>41</v>
      </c>
      <c r="G73" s="372"/>
      <c r="H73" s="376"/>
    </row>
    <row r="74" spans="1:8" ht="18.75" x14ac:dyDescent="0.3">
      <c r="A74" s="368"/>
      <c r="B74" s="134" t="s">
        <v>131</v>
      </c>
      <c r="C74" s="155" t="s">
        <v>207</v>
      </c>
      <c r="D74" s="135">
        <v>2156.5100000000002</v>
      </c>
      <c r="E74" s="136">
        <v>44113</v>
      </c>
      <c r="F74" s="137" t="s">
        <v>41</v>
      </c>
      <c r="G74" s="372"/>
      <c r="H74" s="376"/>
    </row>
    <row r="75" spans="1:8" ht="18.75" x14ac:dyDescent="0.3">
      <c r="A75" s="368"/>
      <c r="B75" s="134" t="s">
        <v>131</v>
      </c>
      <c r="C75" s="155" t="s">
        <v>205</v>
      </c>
      <c r="D75" s="135">
        <v>2451.08</v>
      </c>
      <c r="E75" s="136">
        <v>44113</v>
      </c>
      <c r="F75" s="137" t="s">
        <v>41</v>
      </c>
      <c r="G75" s="372"/>
      <c r="H75" s="376"/>
    </row>
    <row r="76" spans="1:8" ht="18.75" x14ac:dyDescent="0.3">
      <c r="A76" s="368"/>
      <c r="B76" s="134" t="s">
        <v>106</v>
      </c>
      <c r="C76" s="155" t="s">
        <v>291</v>
      </c>
      <c r="D76" s="135">
        <v>589.55999999999995</v>
      </c>
      <c r="E76" s="136">
        <v>44117</v>
      </c>
      <c r="F76" s="137" t="s">
        <v>41</v>
      </c>
      <c r="G76" s="372"/>
      <c r="H76" s="376"/>
    </row>
    <row r="77" spans="1:8" ht="18.75" x14ac:dyDescent="0.3">
      <c r="A77" s="368"/>
      <c r="B77" s="134" t="s">
        <v>142</v>
      </c>
      <c r="C77" s="155" t="s">
        <v>151</v>
      </c>
      <c r="D77" s="135">
        <v>1474.4</v>
      </c>
      <c r="E77" s="136">
        <v>44117</v>
      </c>
      <c r="F77" s="137" t="s">
        <v>41</v>
      </c>
      <c r="G77" s="372"/>
      <c r="H77" s="376"/>
    </row>
    <row r="78" spans="1:8" ht="18.75" x14ac:dyDescent="0.3">
      <c r="A78" s="368"/>
      <c r="B78" s="134" t="s">
        <v>220</v>
      </c>
      <c r="C78" s="155" t="s">
        <v>221</v>
      </c>
      <c r="D78" s="135">
        <v>2725</v>
      </c>
      <c r="E78" s="136">
        <v>44117</v>
      </c>
      <c r="F78" s="137" t="s">
        <v>41</v>
      </c>
      <c r="G78" s="372"/>
      <c r="H78" s="376"/>
    </row>
    <row r="79" spans="1:8" ht="18.75" x14ac:dyDescent="0.3">
      <c r="A79" s="368"/>
      <c r="B79" s="134" t="s">
        <v>131</v>
      </c>
      <c r="C79" s="134" t="s">
        <v>107</v>
      </c>
      <c r="D79" s="135">
        <v>1433.7</v>
      </c>
      <c r="E79" s="136">
        <v>44117</v>
      </c>
      <c r="F79" s="137" t="s">
        <v>41</v>
      </c>
      <c r="G79" s="372"/>
      <c r="H79" s="376"/>
    </row>
    <row r="80" spans="1:8" ht="18.75" x14ac:dyDescent="0.3">
      <c r="A80" s="368"/>
      <c r="B80" s="134" t="s">
        <v>131</v>
      </c>
      <c r="C80" s="134" t="s">
        <v>204</v>
      </c>
      <c r="D80" s="135">
        <v>1612.8</v>
      </c>
      <c r="E80" s="136">
        <v>44120</v>
      </c>
      <c r="F80" s="137" t="s">
        <v>41</v>
      </c>
      <c r="G80" s="372"/>
      <c r="H80" s="376"/>
    </row>
    <row r="81" spans="1:8" ht="18.75" x14ac:dyDescent="0.3">
      <c r="A81" s="368"/>
      <c r="B81" s="134" t="s">
        <v>131</v>
      </c>
      <c r="C81" s="134" t="s">
        <v>109</v>
      </c>
      <c r="D81" s="135">
        <v>2556.86</v>
      </c>
      <c r="E81" s="136">
        <v>44120</v>
      </c>
      <c r="F81" s="137" t="s">
        <v>41</v>
      </c>
      <c r="G81" s="372"/>
      <c r="H81" s="376"/>
    </row>
    <row r="82" spans="1:8" ht="18.75" x14ac:dyDescent="0.3">
      <c r="A82" s="368"/>
      <c r="B82" s="134" t="s">
        <v>131</v>
      </c>
      <c r="C82" s="134" t="s">
        <v>225</v>
      </c>
      <c r="D82" s="135">
        <v>3595.36</v>
      </c>
      <c r="E82" s="136">
        <v>44120</v>
      </c>
      <c r="F82" s="137" t="s">
        <v>41</v>
      </c>
      <c r="G82" s="372"/>
      <c r="H82" s="376"/>
    </row>
    <row r="83" spans="1:8" ht="18.75" x14ac:dyDescent="0.3">
      <c r="A83" s="368"/>
      <c r="B83" s="134" t="s">
        <v>131</v>
      </c>
      <c r="C83" s="134" t="s">
        <v>226</v>
      </c>
      <c r="D83" s="135">
        <v>864.81</v>
      </c>
      <c r="E83" s="136">
        <v>44120</v>
      </c>
      <c r="F83" s="137" t="s">
        <v>41</v>
      </c>
      <c r="G83" s="372"/>
      <c r="H83" s="376"/>
    </row>
    <row r="84" spans="1:8" ht="18.75" x14ac:dyDescent="0.3">
      <c r="A84" s="368"/>
      <c r="B84" s="134" t="s">
        <v>131</v>
      </c>
      <c r="C84" s="155" t="s">
        <v>227</v>
      </c>
      <c r="D84" s="135">
        <v>4066.92</v>
      </c>
      <c r="E84" s="136">
        <v>44124</v>
      </c>
      <c r="F84" s="137" t="s">
        <v>41</v>
      </c>
      <c r="G84" s="372"/>
      <c r="H84" s="376"/>
    </row>
    <row r="85" spans="1:8" ht="18.75" x14ac:dyDescent="0.3">
      <c r="A85" s="368"/>
      <c r="B85" s="134" t="s">
        <v>292</v>
      </c>
      <c r="C85" s="134" t="s">
        <v>233</v>
      </c>
      <c r="D85" s="135">
        <v>475</v>
      </c>
      <c r="E85" s="136">
        <v>44124</v>
      </c>
      <c r="F85" s="137" t="s">
        <v>41</v>
      </c>
      <c r="G85" s="372"/>
      <c r="H85" s="376"/>
    </row>
    <row r="86" spans="1:8" ht="18.75" x14ac:dyDescent="0.3">
      <c r="A86" s="368"/>
      <c r="B86" s="156" t="s">
        <v>133</v>
      </c>
      <c r="C86" s="134" t="s">
        <v>150</v>
      </c>
      <c r="D86" s="135">
        <v>1530</v>
      </c>
      <c r="E86" s="136">
        <v>44124</v>
      </c>
      <c r="F86" s="137" t="s">
        <v>41</v>
      </c>
      <c r="G86" s="372"/>
      <c r="H86" s="376"/>
    </row>
    <row r="87" spans="1:8" ht="18.75" x14ac:dyDescent="0.3">
      <c r="A87" s="369"/>
      <c r="B87" s="157" t="s">
        <v>235</v>
      </c>
      <c r="C87" s="139" t="s">
        <v>293</v>
      </c>
      <c r="D87" s="140">
        <v>3750</v>
      </c>
      <c r="E87" s="158">
        <v>44124</v>
      </c>
      <c r="F87" s="159" t="s">
        <v>41</v>
      </c>
      <c r="G87" s="373"/>
      <c r="H87" s="377"/>
    </row>
    <row r="88" spans="1:8" ht="18.75" x14ac:dyDescent="0.3">
      <c r="A88" s="369"/>
      <c r="B88" s="157" t="s">
        <v>114</v>
      </c>
      <c r="C88" s="139" t="s">
        <v>43</v>
      </c>
      <c r="D88" s="140">
        <v>4528</v>
      </c>
      <c r="E88" s="158">
        <v>44130</v>
      </c>
      <c r="F88" s="159" t="s">
        <v>58</v>
      </c>
      <c r="G88" s="373"/>
      <c r="H88" s="377"/>
    </row>
    <row r="89" spans="1:8" ht="18.75" x14ac:dyDescent="0.3">
      <c r="A89" s="369"/>
      <c r="B89" s="157" t="s">
        <v>131</v>
      </c>
      <c r="C89" s="139" t="s">
        <v>241</v>
      </c>
      <c r="D89" s="140">
        <v>3006.36</v>
      </c>
      <c r="E89" s="158">
        <v>44130</v>
      </c>
      <c r="F89" s="159" t="s">
        <v>41</v>
      </c>
      <c r="G89" s="373"/>
      <c r="H89" s="377"/>
    </row>
    <row r="90" spans="1:8" ht="18.75" x14ac:dyDescent="0.3">
      <c r="A90" s="369"/>
      <c r="B90" s="157" t="s">
        <v>131</v>
      </c>
      <c r="C90" s="139" t="s">
        <v>242</v>
      </c>
      <c r="D90" s="140">
        <v>2820.95</v>
      </c>
      <c r="E90" s="158">
        <v>44130</v>
      </c>
      <c r="F90" s="159" t="s">
        <v>41</v>
      </c>
      <c r="G90" s="373"/>
      <c r="H90" s="377"/>
    </row>
    <row r="91" spans="1:8" ht="18.75" x14ac:dyDescent="0.3">
      <c r="A91" s="369"/>
      <c r="B91" s="157" t="s">
        <v>220</v>
      </c>
      <c r="C91" s="139" t="s">
        <v>243</v>
      </c>
      <c r="D91" s="140">
        <v>3213</v>
      </c>
      <c r="E91" s="158">
        <v>44130</v>
      </c>
      <c r="F91" s="159" t="s">
        <v>41</v>
      </c>
      <c r="G91" s="373"/>
      <c r="H91" s="377"/>
    </row>
    <row r="92" spans="1:8" ht="18.75" x14ac:dyDescent="0.3">
      <c r="A92" s="369"/>
      <c r="B92" s="157" t="s">
        <v>132</v>
      </c>
      <c r="C92" s="139" t="s">
        <v>294</v>
      </c>
      <c r="D92" s="140">
        <v>1339.19</v>
      </c>
      <c r="E92" s="158">
        <v>44130</v>
      </c>
      <c r="F92" s="159" t="s">
        <v>41</v>
      </c>
      <c r="G92" s="373"/>
      <c r="H92" s="377"/>
    </row>
    <row r="93" spans="1:8" ht="18.75" x14ac:dyDescent="0.3">
      <c r="A93" s="369"/>
      <c r="B93" s="157" t="s">
        <v>163</v>
      </c>
      <c r="C93" s="139" t="s">
        <v>295</v>
      </c>
      <c r="D93" s="140">
        <v>1450.5</v>
      </c>
      <c r="E93" s="158">
        <v>44130</v>
      </c>
      <c r="F93" s="159" t="s">
        <v>41</v>
      </c>
      <c r="G93" s="373"/>
      <c r="H93" s="377"/>
    </row>
    <row r="94" spans="1:8" ht="18.75" x14ac:dyDescent="0.3">
      <c r="A94" s="369"/>
      <c r="B94" s="157" t="s">
        <v>128</v>
      </c>
      <c r="C94" s="139" t="s">
        <v>156</v>
      </c>
      <c r="D94" s="140">
        <v>2057.6999999999998</v>
      </c>
      <c r="E94" s="158">
        <v>44130</v>
      </c>
      <c r="F94" s="159" t="s">
        <v>41</v>
      </c>
      <c r="G94" s="373"/>
      <c r="H94" s="377"/>
    </row>
    <row r="95" spans="1:8" ht="18.75" x14ac:dyDescent="0.3">
      <c r="A95" s="369"/>
      <c r="B95" s="157" t="s">
        <v>235</v>
      </c>
      <c r="C95" s="139" t="s">
        <v>296</v>
      </c>
      <c r="D95" s="140">
        <v>3750</v>
      </c>
      <c r="E95" s="158">
        <v>44130</v>
      </c>
      <c r="F95" s="159" t="s">
        <v>41</v>
      </c>
      <c r="G95" s="373"/>
      <c r="H95" s="377"/>
    </row>
    <row r="96" spans="1:8" ht="18.75" x14ac:dyDescent="0.3">
      <c r="A96" s="369"/>
      <c r="B96" s="157" t="s">
        <v>131</v>
      </c>
      <c r="C96" s="139" t="s">
        <v>252</v>
      </c>
      <c r="D96" s="140">
        <v>763.2</v>
      </c>
      <c r="E96" s="158">
        <v>44130</v>
      </c>
      <c r="F96" s="159" t="s">
        <v>41</v>
      </c>
      <c r="G96" s="373"/>
      <c r="H96" s="377"/>
    </row>
    <row r="97" spans="1:8" ht="18.75" x14ac:dyDescent="0.3">
      <c r="A97" s="369"/>
      <c r="B97" s="157" t="s">
        <v>131</v>
      </c>
      <c r="C97" s="139" t="s">
        <v>297</v>
      </c>
      <c r="D97" s="140">
        <v>3772.59</v>
      </c>
      <c r="E97" s="158">
        <v>44133</v>
      </c>
      <c r="F97" s="159" t="s">
        <v>41</v>
      </c>
      <c r="G97" s="373"/>
      <c r="H97" s="377"/>
    </row>
    <row r="98" spans="1:8" ht="18.75" x14ac:dyDescent="0.3">
      <c r="A98" s="369"/>
      <c r="B98" s="157" t="s">
        <v>298</v>
      </c>
      <c r="C98" s="139" t="s">
        <v>258</v>
      </c>
      <c r="D98" s="140">
        <v>1972.16</v>
      </c>
      <c r="E98" s="158">
        <v>44133</v>
      </c>
      <c r="F98" s="159" t="s">
        <v>41</v>
      </c>
      <c r="G98" s="373"/>
      <c r="H98" s="377"/>
    </row>
    <row r="99" spans="1:8" ht="18.75" x14ac:dyDescent="0.3">
      <c r="A99" s="369"/>
      <c r="B99" s="139"/>
      <c r="C99" s="139"/>
      <c r="D99" s="140"/>
      <c r="E99" s="158"/>
      <c r="F99" s="159"/>
      <c r="G99" s="373"/>
      <c r="H99" s="377"/>
    </row>
    <row r="100" spans="1:8" ht="19.5" thickBot="1" x14ac:dyDescent="0.35">
      <c r="A100" s="370"/>
      <c r="B100" s="160"/>
      <c r="C100" s="161"/>
      <c r="D100" s="162"/>
      <c r="E100" s="163"/>
      <c r="F100" s="164"/>
      <c r="G100" s="374"/>
      <c r="H100" s="378"/>
    </row>
    <row r="101" spans="1:8" ht="19.5" thickBot="1" x14ac:dyDescent="0.35">
      <c r="A101" s="143"/>
      <c r="B101" s="143"/>
      <c r="C101" s="143"/>
      <c r="D101" s="165">
        <f>SUM(D59:D100)</f>
        <v>102411.84</v>
      </c>
      <c r="E101" s="150"/>
      <c r="F101" s="166"/>
      <c r="G101" s="146"/>
      <c r="H101" s="147"/>
    </row>
    <row r="102" spans="1:8" ht="18.75" x14ac:dyDescent="0.3">
      <c r="A102" s="143"/>
      <c r="B102" s="143"/>
      <c r="C102" s="143"/>
      <c r="D102" s="149"/>
      <c r="E102" s="150"/>
      <c r="F102" s="143"/>
      <c r="G102" s="146"/>
      <c r="H102" s="147"/>
    </row>
    <row r="103" spans="1:8" ht="18.75" x14ac:dyDescent="0.3">
      <c r="A103" s="143"/>
      <c r="B103" s="143"/>
      <c r="C103" s="143"/>
      <c r="D103" s="149"/>
      <c r="E103" s="150"/>
      <c r="F103" s="143"/>
      <c r="G103" s="146"/>
      <c r="H103" s="147"/>
    </row>
    <row r="104" spans="1:8" ht="18.75" x14ac:dyDescent="0.3">
      <c r="A104" s="368" t="s">
        <v>82</v>
      </c>
      <c r="B104" s="134" t="s">
        <v>299</v>
      </c>
      <c r="C104" s="134" t="s">
        <v>125</v>
      </c>
      <c r="D104" s="135">
        <v>2700</v>
      </c>
      <c r="E104" s="136">
        <v>44105</v>
      </c>
      <c r="F104" s="137" t="s">
        <v>300</v>
      </c>
      <c r="G104" s="372">
        <v>3.4299999999999997E-2</v>
      </c>
      <c r="H104" s="376">
        <v>3.6799999999999999E-2</v>
      </c>
    </row>
    <row r="105" spans="1:8" ht="18.75" x14ac:dyDescent="0.3">
      <c r="A105" s="368"/>
      <c r="B105" s="134" t="s">
        <v>299</v>
      </c>
      <c r="C105" s="134" t="s">
        <v>125</v>
      </c>
      <c r="D105" s="135">
        <v>2700</v>
      </c>
      <c r="E105" s="136">
        <v>44117</v>
      </c>
      <c r="F105" s="137" t="s">
        <v>300</v>
      </c>
      <c r="G105" s="372"/>
      <c r="H105" s="376"/>
    </row>
    <row r="106" spans="1:8" ht="18.75" x14ac:dyDescent="0.3">
      <c r="A106" s="368"/>
      <c r="B106" s="134" t="s">
        <v>143</v>
      </c>
      <c r="C106" s="134" t="s">
        <v>138</v>
      </c>
      <c r="D106" s="135">
        <v>531.5</v>
      </c>
      <c r="E106" s="136">
        <v>44117</v>
      </c>
      <c r="F106" s="137" t="s">
        <v>41</v>
      </c>
      <c r="G106" s="372"/>
      <c r="H106" s="376"/>
    </row>
    <row r="107" spans="1:8" ht="18.75" x14ac:dyDescent="0.3">
      <c r="A107" s="368"/>
      <c r="B107" s="134" t="s">
        <v>143</v>
      </c>
      <c r="C107" s="134" t="s">
        <v>138</v>
      </c>
      <c r="D107" s="135">
        <v>531.5</v>
      </c>
      <c r="E107" s="136">
        <v>44117</v>
      </c>
      <c r="F107" s="137" t="s">
        <v>41</v>
      </c>
      <c r="G107" s="372"/>
      <c r="H107" s="376"/>
    </row>
    <row r="108" spans="1:8" ht="18.75" x14ac:dyDescent="0.3">
      <c r="A108" s="368"/>
      <c r="B108" s="134" t="s">
        <v>299</v>
      </c>
      <c r="C108" s="134" t="s">
        <v>125</v>
      </c>
      <c r="D108" s="135">
        <v>2700</v>
      </c>
      <c r="E108" s="136">
        <v>44120</v>
      </c>
      <c r="F108" s="137" t="s">
        <v>300</v>
      </c>
      <c r="G108" s="372"/>
      <c r="H108" s="376"/>
    </row>
    <row r="109" spans="1:8" ht="18.75" x14ac:dyDescent="0.3">
      <c r="A109" s="368"/>
      <c r="B109" s="134" t="s">
        <v>86</v>
      </c>
      <c r="C109" s="134" t="s">
        <v>301</v>
      </c>
      <c r="D109" s="135">
        <v>3112.95</v>
      </c>
      <c r="E109" s="136">
        <v>44124</v>
      </c>
      <c r="F109" s="137" t="s">
        <v>41</v>
      </c>
      <c r="G109" s="372"/>
      <c r="H109" s="376"/>
    </row>
    <row r="110" spans="1:8" ht="18.75" x14ac:dyDescent="0.3">
      <c r="A110" s="368"/>
      <c r="B110" s="134" t="s">
        <v>299</v>
      </c>
      <c r="C110" s="134" t="s">
        <v>125</v>
      </c>
      <c r="D110" s="135">
        <v>2700</v>
      </c>
      <c r="E110" s="136">
        <v>44130</v>
      </c>
      <c r="F110" s="137" t="s">
        <v>300</v>
      </c>
      <c r="G110" s="372"/>
      <c r="H110" s="376"/>
    </row>
    <row r="111" spans="1:8" ht="18.75" x14ac:dyDescent="0.3">
      <c r="A111" s="368"/>
      <c r="B111" s="134" t="s">
        <v>302</v>
      </c>
      <c r="C111" s="134" t="s">
        <v>249</v>
      </c>
      <c r="D111" s="135">
        <v>257.60000000000002</v>
      </c>
      <c r="E111" s="136">
        <v>44130</v>
      </c>
      <c r="F111" s="137" t="s">
        <v>41</v>
      </c>
      <c r="G111" s="372"/>
      <c r="H111" s="376"/>
    </row>
    <row r="112" spans="1:8" ht="18.75" x14ac:dyDescent="0.3">
      <c r="A112" s="368"/>
      <c r="B112" s="134"/>
      <c r="C112" s="155"/>
      <c r="D112" s="135"/>
      <c r="E112" s="136"/>
      <c r="F112" s="137"/>
      <c r="G112" s="372"/>
      <c r="H112" s="376"/>
    </row>
    <row r="113" spans="1:8" ht="19.5" thickBot="1" x14ac:dyDescent="0.35">
      <c r="A113" s="368"/>
      <c r="B113" s="167"/>
      <c r="C113" s="167"/>
      <c r="D113" s="168"/>
      <c r="E113" s="169"/>
      <c r="F113" s="137"/>
      <c r="G113" s="372"/>
      <c r="H113" s="376"/>
    </row>
    <row r="114" spans="1:8" ht="19.5" thickBot="1" x14ac:dyDescent="0.35">
      <c r="A114" s="170"/>
      <c r="B114" s="143"/>
      <c r="C114" s="143"/>
      <c r="D114" s="171">
        <f>SUM(D104:D113)</f>
        <v>15233.550000000001</v>
      </c>
      <c r="E114" s="150"/>
      <c r="F114" s="143"/>
      <c r="G114" s="172"/>
      <c r="H114" s="173"/>
    </row>
    <row r="115" spans="1:8" ht="18.75" x14ac:dyDescent="0.3">
      <c r="A115" s="170"/>
      <c r="B115" s="143"/>
      <c r="C115" s="143"/>
      <c r="D115" s="149"/>
      <c r="E115" s="150"/>
      <c r="F115" s="143"/>
      <c r="G115" s="172"/>
      <c r="H115" s="173"/>
    </row>
    <row r="116" spans="1:8" ht="18.75" x14ac:dyDescent="0.3">
      <c r="A116" s="383" t="s">
        <v>83</v>
      </c>
      <c r="B116" s="167" t="s">
        <v>166</v>
      </c>
      <c r="C116" s="167" t="s">
        <v>165</v>
      </c>
      <c r="D116" s="168">
        <v>600</v>
      </c>
      <c r="E116" s="174">
        <v>44110</v>
      </c>
      <c r="F116" s="175" t="s">
        <v>41</v>
      </c>
      <c r="G116" s="379">
        <v>1.4999999999999999E-2</v>
      </c>
      <c r="H116" s="381">
        <v>3.1099999999999999E-2</v>
      </c>
    </row>
    <row r="117" spans="1:8" ht="18.75" x14ac:dyDescent="0.3">
      <c r="A117" s="383"/>
      <c r="B117" s="167" t="s">
        <v>61</v>
      </c>
      <c r="C117" s="176" t="s">
        <v>130</v>
      </c>
      <c r="D117" s="177">
        <v>465.47</v>
      </c>
      <c r="E117" s="174">
        <v>44111</v>
      </c>
      <c r="F117" s="175" t="s">
        <v>41</v>
      </c>
      <c r="G117" s="379"/>
      <c r="H117" s="381"/>
    </row>
    <row r="118" spans="1:8" ht="18.75" x14ac:dyDescent="0.3">
      <c r="A118" s="383"/>
      <c r="B118" s="175"/>
      <c r="C118" s="175"/>
      <c r="D118" s="178"/>
      <c r="E118" s="179"/>
      <c r="F118" s="175"/>
      <c r="G118" s="379"/>
      <c r="H118" s="381"/>
    </row>
    <row r="119" spans="1:8" ht="19.5" thickBot="1" x14ac:dyDescent="0.35">
      <c r="A119" s="384"/>
      <c r="B119" s="161"/>
      <c r="C119" s="180"/>
      <c r="D119" s="181"/>
      <c r="E119" s="182"/>
      <c r="F119" s="183"/>
      <c r="G119" s="380"/>
      <c r="H119" s="382"/>
    </row>
    <row r="120" spans="1:8" ht="19.5" thickBot="1" x14ac:dyDescent="0.35">
      <c r="A120" s="170"/>
      <c r="B120" s="143"/>
      <c r="C120" s="143"/>
      <c r="D120" s="165">
        <f>SUM(D116:D119)</f>
        <v>1065.47</v>
      </c>
      <c r="E120" s="150"/>
      <c r="F120" s="143"/>
      <c r="G120" s="172"/>
      <c r="H120" s="173"/>
    </row>
    <row r="121" spans="1:8" ht="19.5" thickBot="1" x14ac:dyDescent="0.35">
      <c r="A121" s="170"/>
      <c r="B121" s="143"/>
      <c r="C121" s="143"/>
      <c r="D121" s="149"/>
      <c r="E121" s="150"/>
      <c r="F121" s="143"/>
      <c r="G121" s="172"/>
      <c r="H121" s="173"/>
    </row>
    <row r="122" spans="1:8" ht="18.75" x14ac:dyDescent="0.3">
      <c r="A122" s="367" t="s">
        <v>26</v>
      </c>
      <c r="B122" s="151" t="s">
        <v>92</v>
      </c>
      <c r="C122" s="184" t="s">
        <v>124</v>
      </c>
      <c r="D122" s="185">
        <v>2466.88</v>
      </c>
      <c r="E122" s="186">
        <v>44120</v>
      </c>
      <c r="F122" s="154" t="s">
        <v>50</v>
      </c>
      <c r="G122" s="371">
        <f>D125/D169</f>
        <v>1.216879246952376E-2</v>
      </c>
      <c r="H122" s="375">
        <v>0.1167</v>
      </c>
    </row>
    <row r="123" spans="1:8" ht="18.75" x14ac:dyDescent="0.3">
      <c r="A123" s="369"/>
      <c r="B123" s="187"/>
      <c r="C123" s="188"/>
      <c r="D123" s="189"/>
      <c r="E123" s="190"/>
      <c r="F123" s="191"/>
      <c r="G123" s="373"/>
      <c r="H123" s="377"/>
    </row>
    <row r="124" spans="1:8" ht="19.5" thickBot="1" x14ac:dyDescent="0.35">
      <c r="A124" s="370"/>
      <c r="B124" s="161"/>
      <c r="C124" s="160"/>
      <c r="D124" s="162"/>
      <c r="E124" s="163"/>
      <c r="F124" s="161"/>
      <c r="G124" s="374"/>
      <c r="H124" s="378"/>
    </row>
    <row r="125" spans="1:8" ht="19.5" thickBot="1" x14ac:dyDescent="0.35">
      <c r="A125" s="170"/>
      <c r="B125" s="192"/>
      <c r="C125" s="192"/>
      <c r="D125" s="165">
        <f>SUM(D122:D124)</f>
        <v>2466.88</v>
      </c>
      <c r="E125" s="193"/>
      <c r="F125" s="192"/>
      <c r="G125" s="172"/>
      <c r="H125" s="173"/>
    </row>
    <row r="126" spans="1:8" ht="18.75" x14ac:dyDescent="0.3">
      <c r="A126" s="170"/>
      <c r="B126" s="192"/>
      <c r="C126" s="192"/>
      <c r="D126" s="194"/>
      <c r="E126" s="193"/>
      <c r="F126" s="192"/>
      <c r="G126" s="172"/>
      <c r="H126" s="173"/>
    </row>
    <row r="127" spans="1:8" ht="18.75" x14ac:dyDescent="0.3">
      <c r="A127" s="170"/>
      <c r="B127" s="192"/>
      <c r="C127" s="192"/>
      <c r="D127" s="194"/>
      <c r="E127" s="193"/>
      <c r="F127" s="192"/>
      <c r="G127" s="172"/>
      <c r="H127" s="173"/>
    </row>
    <row r="128" spans="1:8" ht="18.75" x14ac:dyDescent="0.3">
      <c r="A128" s="383" t="s">
        <v>84</v>
      </c>
      <c r="B128" s="134" t="s">
        <v>177</v>
      </c>
      <c r="C128" s="137" t="s">
        <v>303</v>
      </c>
      <c r="D128" s="135">
        <v>39.99</v>
      </c>
      <c r="E128" s="169">
        <v>44109</v>
      </c>
      <c r="F128" s="175" t="s">
        <v>40</v>
      </c>
      <c r="G128" s="379">
        <v>6.6699999999999995E-2</v>
      </c>
      <c r="H128" s="381">
        <v>0.1085</v>
      </c>
    </row>
    <row r="129" spans="1:8" ht="18.75" x14ac:dyDescent="0.3">
      <c r="A129" s="383"/>
      <c r="B129" s="134" t="s">
        <v>59</v>
      </c>
      <c r="C129" s="137" t="s">
        <v>89</v>
      </c>
      <c r="D129" s="135">
        <v>132.85</v>
      </c>
      <c r="E129" s="169">
        <v>44109</v>
      </c>
      <c r="F129" s="175" t="s">
        <v>40</v>
      </c>
      <c r="G129" s="379"/>
      <c r="H129" s="381"/>
    </row>
    <row r="130" spans="1:8" ht="18.75" x14ac:dyDescent="0.3">
      <c r="A130" s="383"/>
      <c r="B130" s="134" t="s">
        <v>51</v>
      </c>
      <c r="C130" s="137" t="s">
        <v>117</v>
      </c>
      <c r="D130" s="135">
        <v>1477.12</v>
      </c>
      <c r="E130" s="169">
        <v>44110</v>
      </c>
      <c r="F130" s="175" t="s">
        <v>41</v>
      </c>
      <c r="G130" s="379"/>
      <c r="H130" s="381"/>
    </row>
    <row r="131" spans="1:8" ht="18.75" x14ac:dyDescent="0.3">
      <c r="A131" s="383"/>
      <c r="B131" s="134" t="s">
        <v>59</v>
      </c>
      <c r="C131" s="137" t="s">
        <v>115</v>
      </c>
      <c r="D131" s="135">
        <v>330.39</v>
      </c>
      <c r="E131" s="169">
        <v>44110</v>
      </c>
      <c r="F131" s="175" t="s">
        <v>40</v>
      </c>
      <c r="G131" s="379"/>
      <c r="H131" s="381"/>
    </row>
    <row r="132" spans="1:8" ht="18.75" x14ac:dyDescent="0.3">
      <c r="A132" s="383"/>
      <c r="B132" s="134" t="s">
        <v>78</v>
      </c>
      <c r="C132" s="137" t="s">
        <v>127</v>
      </c>
      <c r="D132" s="135">
        <v>420.27</v>
      </c>
      <c r="E132" s="169">
        <v>44117</v>
      </c>
      <c r="F132" s="175" t="s">
        <v>40</v>
      </c>
      <c r="G132" s="379"/>
      <c r="H132" s="381"/>
    </row>
    <row r="133" spans="1:8" ht="18.75" x14ac:dyDescent="0.3">
      <c r="A133" s="383"/>
      <c r="B133" s="134" t="s">
        <v>78</v>
      </c>
      <c r="C133" s="137" t="s">
        <v>144</v>
      </c>
      <c r="D133" s="135">
        <v>1347.77</v>
      </c>
      <c r="E133" s="169">
        <v>44117</v>
      </c>
      <c r="F133" s="175" t="s">
        <v>40</v>
      </c>
      <c r="G133" s="379"/>
      <c r="H133" s="381"/>
    </row>
    <row r="134" spans="1:8" ht="18.75" x14ac:dyDescent="0.3">
      <c r="A134" s="383"/>
      <c r="B134" s="134" t="s">
        <v>51</v>
      </c>
      <c r="C134" s="137" t="s">
        <v>117</v>
      </c>
      <c r="D134" s="135">
        <v>1642.11</v>
      </c>
      <c r="E134" s="169">
        <v>44117</v>
      </c>
      <c r="F134" s="175" t="s">
        <v>41</v>
      </c>
      <c r="G134" s="379"/>
      <c r="H134" s="381"/>
    </row>
    <row r="135" spans="1:8" ht="18.75" x14ac:dyDescent="0.3">
      <c r="A135" s="383"/>
      <c r="B135" s="139" t="s">
        <v>51</v>
      </c>
      <c r="C135" s="159" t="s">
        <v>117</v>
      </c>
      <c r="D135" s="140">
        <v>1288.55</v>
      </c>
      <c r="E135" s="195">
        <v>44124</v>
      </c>
      <c r="F135" s="196" t="s">
        <v>41</v>
      </c>
      <c r="G135" s="379"/>
      <c r="H135" s="381"/>
    </row>
    <row r="136" spans="1:8" ht="18.75" x14ac:dyDescent="0.3">
      <c r="A136" s="383"/>
      <c r="B136" s="159" t="s">
        <v>79</v>
      </c>
      <c r="C136" s="159" t="s">
        <v>304</v>
      </c>
      <c r="D136" s="197">
        <v>700.14</v>
      </c>
      <c r="E136" s="198">
        <v>44124</v>
      </c>
      <c r="F136" s="196" t="s">
        <v>40</v>
      </c>
      <c r="G136" s="379"/>
      <c r="H136" s="381"/>
    </row>
    <row r="137" spans="1:8" ht="18.75" x14ac:dyDescent="0.3">
      <c r="A137" s="383"/>
      <c r="B137" s="159" t="s">
        <v>79</v>
      </c>
      <c r="C137" s="159" t="s">
        <v>305</v>
      </c>
      <c r="D137" s="197">
        <v>3343.51</v>
      </c>
      <c r="E137" s="198">
        <v>44124</v>
      </c>
      <c r="F137" s="196" t="s">
        <v>40</v>
      </c>
      <c r="G137" s="379"/>
      <c r="H137" s="381"/>
    </row>
    <row r="138" spans="1:8" ht="18.75" x14ac:dyDescent="0.3">
      <c r="A138" s="383"/>
      <c r="B138" s="159" t="s">
        <v>51</v>
      </c>
      <c r="C138" s="159" t="s">
        <v>117</v>
      </c>
      <c r="D138" s="197">
        <v>1429.97</v>
      </c>
      <c r="E138" s="198">
        <v>44130</v>
      </c>
      <c r="F138" s="196" t="s">
        <v>41</v>
      </c>
      <c r="G138" s="379"/>
      <c r="H138" s="381"/>
    </row>
    <row r="139" spans="1:8" ht="18.75" x14ac:dyDescent="0.3">
      <c r="A139" s="383"/>
      <c r="B139" s="159" t="s">
        <v>177</v>
      </c>
      <c r="C139" s="159" t="s">
        <v>308</v>
      </c>
      <c r="D139" s="197">
        <v>40.81</v>
      </c>
      <c r="E139" s="198">
        <v>44130</v>
      </c>
      <c r="F139" s="196" t="s">
        <v>40</v>
      </c>
      <c r="G139" s="379"/>
      <c r="H139" s="381"/>
    </row>
    <row r="140" spans="1:8" ht="19.5" thickBot="1" x14ac:dyDescent="0.35">
      <c r="A140" s="384"/>
      <c r="B140" s="160"/>
      <c r="C140" s="161"/>
      <c r="D140" s="162"/>
      <c r="E140" s="163"/>
      <c r="F140" s="199"/>
      <c r="G140" s="380"/>
      <c r="H140" s="382"/>
    </row>
    <row r="141" spans="1:8" ht="19.5" thickBot="1" x14ac:dyDescent="0.35">
      <c r="A141" s="398"/>
      <c r="B141" s="399"/>
      <c r="C141" s="143"/>
      <c r="D141" s="200">
        <f>SUM(D128:D140)</f>
        <v>12193.48</v>
      </c>
      <c r="E141" s="150"/>
      <c r="F141" s="143"/>
      <c r="G141" s="172"/>
      <c r="H141" s="173"/>
    </row>
    <row r="142" spans="1:8" ht="19.5" thickBot="1" x14ac:dyDescent="0.35">
      <c r="A142" s="384"/>
      <c r="B142" s="400"/>
      <c r="C142" s="143"/>
      <c r="D142" s="149"/>
      <c r="E142" s="150"/>
      <c r="F142" s="143"/>
      <c r="G142" s="172"/>
      <c r="H142" s="173"/>
    </row>
    <row r="143" spans="1:8" ht="18.75" x14ac:dyDescent="0.3">
      <c r="A143" s="383" t="s">
        <v>85</v>
      </c>
      <c r="B143" s="201" t="s">
        <v>57</v>
      </c>
      <c r="C143" s="202" t="s">
        <v>94</v>
      </c>
      <c r="D143" s="203">
        <v>10.45</v>
      </c>
      <c r="E143" s="179">
        <v>44113</v>
      </c>
      <c r="F143" s="204" t="s">
        <v>42</v>
      </c>
      <c r="G143" s="379">
        <v>6.9999999999999999E-4</v>
      </c>
      <c r="H143" s="381">
        <v>6.9999999999999999E-4</v>
      </c>
    </row>
    <row r="144" spans="1:8" ht="18.75" x14ac:dyDescent="0.3">
      <c r="A144" s="383"/>
      <c r="B144" s="201" t="s">
        <v>57</v>
      </c>
      <c r="C144" s="205" t="s">
        <v>310</v>
      </c>
      <c r="D144" s="206">
        <v>1.2</v>
      </c>
      <c r="E144" s="207">
        <v>44118</v>
      </c>
      <c r="F144" s="208" t="s">
        <v>42</v>
      </c>
      <c r="G144" s="379"/>
      <c r="H144" s="381"/>
    </row>
    <row r="145" spans="1:8" ht="18.75" x14ac:dyDescent="0.3">
      <c r="A145" s="383"/>
      <c r="B145" s="201" t="s">
        <v>57</v>
      </c>
      <c r="C145" s="205" t="s">
        <v>310</v>
      </c>
      <c r="D145" s="206">
        <v>1.2</v>
      </c>
      <c r="E145" s="207">
        <v>44118</v>
      </c>
      <c r="F145" s="208" t="s">
        <v>42</v>
      </c>
      <c r="G145" s="379"/>
      <c r="H145" s="381"/>
    </row>
    <row r="146" spans="1:8" ht="18.75" x14ac:dyDescent="0.3">
      <c r="A146" s="383"/>
      <c r="B146" s="201" t="s">
        <v>57</v>
      </c>
      <c r="C146" s="205" t="s">
        <v>310</v>
      </c>
      <c r="D146" s="206">
        <v>1.2</v>
      </c>
      <c r="E146" s="207">
        <v>44120</v>
      </c>
      <c r="F146" s="208" t="s">
        <v>42</v>
      </c>
      <c r="G146" s="379"/>
      <c r="H146" s="381"/>
    </row>
    <row r="147" spans="1:8" ht="18.75" x14ac:dyDescent="0.3">
      <c r="A147" s="383"/>
      <c r="B147" s="201" t="s">
        <v>57</v>
      </c>
      <c r="C147" s="205" t="s">
        <v>310</v>
      </c>
      <c r="D147" s="206">
        <v>1.2</v>
      </c>
      <c r="E147" s="207">
        <v>44124</v>
      </c>
      <c r="F147" s="208" t="s">
        <v>42</v>
      </c>
      <c r="G147" s="379"/>
      <c r="H147" s="381"/>
    </row>
    <row r="148" spans="1:8" ht="18.75" x14ac:dyDescent="0.3">
      <c r="A148" s="383"/>
      <c r="B148" s="201" t="s">
        <v>57</v>
      </c>
      <c r="C148" s="205" t="s">
        <v>97</v>
      </c>
      <c r="D148" s="206">
        <v>84</v>
      </c>
      <c r="E148" s="207">
        <v>44124</v>
      </c>
      <c r="F148" s="208" t="s">
        <v>42</v>
      </c>
      <c r="G148" s="379"/>
      <c r="H148" s="381"/>
    </row>
    <row r="149" spans="1:8" ht="18.75" x14ac:dyDescent="0.3">
      <c r="A149" s="383"/>
      <c r="B149" s="201" t="s">
        <v>57</v>
      </c>
      <c r="C149" s="205" t="s">
        <v>310</v>
      </c>
      <c r="D149" s="206">
        <v>1.2</v>
      </c>
      <c r="E149" s="207">
        <v>44130</v>
      </c>
      <c r="F149" s="208" t="s">
        <v>42</v>
      </c>
      <c r="G149" s="379"/>
      <c r="H149" s="381"/>
    </row>
    <row r="150" spans="1:8" ht="18.75" x14ac:dyDescent="0.3">
      <c r="A150" s="383"/>
      <c r="B150" s="201" t="s">
        <v>57</v>
      </c>
      <c r="C150" s="205" t="s">
        <v>310</v>
      </c>
      <c r="D150" s="206">
        <v>1.2</v>
      </c>
      <c r="E150" s="207">
        <v>44130</v>
      </c>
      <c r="F150" s="208" t="s">
        <v>42</v>
      </c>
      <c r="G150" s="379"/>
      <c r="H150" s="381"/>
    </row>
    <row r="151" spans="1:8" ht="18.75" x14ac:dyDescent="0.3">
      <c r="A151" s="383"/>
      <c r="B151" s="201" t="s">
        <v>57</v>
      </c>
      <c r="C151" s="205" t="s">
        <v>126</v>
      </c>
      <c r="D151" s="206">
        <v>6.5</v>
      </c>
      <c r="E151" s="207">
        <v>44130</v>
      </c>
      <c r="F151" s="208" t="s">
        <v>42</v>
      </c>
      <c r="G151" s="379"/>
      <c r="H151" s="381"/>
    </row>
    <row r="152" spans="1:8" ht="18.75" x14ac:dyDescent="0.3">
      <c r="A152" s="383"/>
      <c r="B152" s="209" t="s">
        <v>57</v>
      </c>
      <c r="C152" s="210" t="s">
        <v>310</v>
      </c>
      <c r="D152" s="211">
        <v>1.2</v>
      </c>
      <c r="E152" s="212">
        <v>44133</v>
      </c>
      <c r="F152" s="213" t="s">
        <v>42</v>
      </c>
      <c r="G152" s="379"/>
      <c r="H152" s="381"/>
    </row>
    <row r="153" spans="1:8" ht="19.5" thickBot="1" x14ac:dyDescent="0.35">
      <c r="A153" s="384"/>
      <c r="B153" s="214"/>
      <c r="C153" s="180"/>
      <c r="D153" s="215"/>
      <c r="E153" s="216"/>
      <c r="F153" s="214"/>
      <c r="G153" s="380"/>
      <c r="H153" s="382"/>
    </row>
    <row r="154" spans="1:8" ht="19.5" thickBot="1" x14ac:dyDescent="0.35">
      <c r="A154" s="170"/>
      <c r="B154" s="143"/>
      <c r="C154" s="143"/>
      <c r="D154" s="217">
        <f>SUM(D143:D152)</f>
        <v>109.35000000000001</v>
      </c>
      <c r="E154" s="150"/>
      <c r="F154" s="143"/>
      <c r="G154" s="172"/>
      <c r="H154" s="173"/>
    </row>
    <row r="155" spans="1:8" ht="19.5" thickBot="1" x14ac:dyDescent="0.35">
      <c r="A155" s="170"/>
      <c r="B155" s="143"/>
      <c r="C155" s="143"/>
      <c r="D155" s="149"/>
      <c r="E155" s="150"/>
      <c r="F155" s="143"/>
      <c r="G155" s="172"/>
      <c r="H155" s="173"/>
    </row>
    <row r="156" spans="1:8" ht="18.75" x14ac:dyDescent="0.3">
      <c r="A156" s="367" t="s">
        <v>27</v>
      </c>
      <c r="B156" s="151" t="s">
        <v>110</v>
      </c>
      <c r="C156" s="151" t="s">
        <v>111</v>
      </c>
      <c r="D156" s="152">
        <v>222.57</v>
      </c>
      <c r="E156" s="153">
        <v>44113</v>
      </c>
      <c r="F156" s="154" t="s">
        <v>41</v>
      </c>
      <c r="G156" s="371">
        <f>D161/D169</f>
        <v>3.2316202339126368E-2</v>
      </c>
      <c r="H156" s="375">
        <v>9.7999999999999997E-3</v>
      </c>
    </row>
    <row r="157" spans="1:8" ht="18.75" x14ac:dyDescent="0.3">
      <c r="A157" s="401"/>
      <c r="B157" s="218" t="s">
        <v>306</v>
      </c>
      <c r="C157" s="218" t="s">
        <v>201</v>
      </c>
      <c r="D157" s="219">
        <v>330</v>
      </c>
      <c r="E157" s="220">
        <v>44113</v>
      </c>
      <c r="F157" s="221" t="s">
        <v>41</v>
      </c>
      <c r="G157" s="402"/>
      <c r="H157" s="403"/>
    </row>
    <row r="158" spans="1:8" ht="18.75" x14ac:dyDescent="0.3">
      <c r="A158" s="401"/>
      <c r="B158" s="218" t="s">
        <v>307</v>
      </c>
      <c r="C158" s="218" t="s">
        <v>229</v>
      </c>
      <c r="D158" s="219">
        <v>523.63</v>
      </c>
      <c r="E158" s="220">
        <v>44124</v>
      </c>
      <c r="F158" s="221" t="s">
        <v>41</v>
      </c>
      <c r="G158" s="402"/>
      <c r="H158" s="403"/>
    </row>
    <row r="159" spans="1:8" ht="18.75" x14ac:dyDescent="0.3">
      <c r="A159" s="369"/>
      <c r="B159" s="139" t="s">
        <v>145</v>
      </c>
      <c r="C159" s="159" t="s">
        <v>309</v>
      </c>
      <c r="D159" s="222">
        <v>5475</v>
      </c>
      <c r="E159" s="223">
        <v>44131</v>
      </c>
      <c r="F159" s="224" t="s">
        <v>41</v>
      </c>
      <c r="G159" s="373"/>
      <c r="H159" s="377"/>
    </row>
    <row r="160" spans="1:8" ht="19.5" thickBot="1" x14ac:dyDescent="0.35">
      <c r="A160" s="370"/>
      <c r="B160" s="225"/>
      <c r="C160" s="161"/>
      <c r="D160" s="162"/>
      <c r="E160" s="163"/>
      <c r="F160" s="161"/>
      <c r="G160" s="374"/>
      <c r="H160" s="378"/>
    </row>
    <row r="161" spans="1:8" ht="19.5" thickBot="1" x14ac:dyDescent="0.35">
      <c r="A161" s="170"/>
      <c r="B161" s="143"/>
      <c r="C161" s="143"/>
      <c r="D161" s="165">
        <f>SUM(D156:D160)</f>
        <v>6551.2</v>
      </c>
      <c r="E161" s="150"/>
      <c r="F161" s="226"/>
      <c r="G161" s="227"/>
      <c r="H161" s="228"/>
    </row>
    <row r="162" spans="1:8" ht="18.75" x14ac:dyDescent="0.3">
      <c r="A162" s="170"/>
      <c r="B162" s="143"/>
      <c r="C162" s="143"/>
      <c r="D162" s="149"/>
      <c r="E162" s="150"/>
      <c r="F162" s="226"/>
      <c r="G162" s="227"/>
      <c r="H162" s="228"/>
    </row>
    <row r="163" spans="1:8" ht="18.75" x14ac:dyDescent="0.3">
      <c r="A163" s="383" t="s">
        <v>63</v>
      </c>
      <c r="B163" s="229"/>
      <c r="C163" s="229"/>
      <c r="D163" s="203"/>
      <c r="E163" s="179"/>
      <c r="F163" s="175" t="s">
        <v>41</v>
      </c>
      <c r="G163" s="379">
        <v>0</v>
      </c>
      <c r="H163" s="385">
        <v>2.9600000000000001E-2</v>
      </c>
    </row>
    <row r="164" spans="1:8" ht="18.75" x14ac:dyDescent="0.3">
      <c r="A164" s="383"/>
      <c r="B164" s="137"/>
      <c r="C164" s="137"/>
      <c r="D164" s="178"/>
      <c r="E164" s="179"/>
      <c r="F164" s="175"/>
      <c r="G164" s="379"/>
      <c r="H164" s="385"/>
    </row>
    <row r="165" spans="1:8" ht="18.75" x14ac:dyDescent="0.3">
      <c r="A165" s="383"/>
      <c r="B165" s="137"/>
      <c r="C165" s="137"/>
      <c r="D165" s="178"/>
      <c r="E165" s="179"/>
      <c r="F165" s="175"/>
      <c r="G165" s="379"/>
      <c r="H165" s="385"/>
    </row>
    <row r="166" spans="1:8" ht="19.5" thickBot="1" x14ac:dyDescent="0.35">
      <c r="A166" s="384"/>
      <c r="B166" s="160"/>
      <c r="C166" s="161"/>
      <c r="D166" s="162"/>
      <c r="E166" s="163"/>
      <c r="F166" s="199"/>
      <c r="G166" s="380"/>
      <c r="H166" s="386"/>
    </row>
    <row r="167" spans="1:8" ht="19.5" thickBot="1" x14ac:dyDescent="0.35">
      <c r="A167" s="230"/>
      <c r="B167" s="231"/>
      <c r="C167" s="231"/>
      <c r="D167" s="232">
        <f>SUM(D163:D166)</f>
        <v>0</v>
      </c>
      <c r="E167" s="233"/>
      <c r="F167" s="231"/>
      <c r="G167" s="234"/>
      <c r="H167" s="235"/>
    </row>
    <row r="168" spans="1:8" ht="19.5" thickBot="1" x14ac:dyDescent="0.35">
      <c r="A168" s="143"/>
      <c r="B168" s="143"/>
      <c r="C168" s="143"/>
      <c r="D168" s="236"/>
      <c r="E168" s="237"/>
      <c r="F168" s="143"/>
      <c r="G168" s="146"/>
      <c r="H168" s="147"/>
    </row>
    <row r="169" spans="1:8" ht="19.5" thickBot="1" x14ac:dyDescent="0.35">
      <c r="A169" s="238" t="s">
        <v>30</v>
      </c>
      <c r="B169" s="239"/>
      <c r="C169" s="239"/>
      <c r="D169" s="240">
        <f>D167+D161+D154+D141+D125+D120+D114+D101+D57</f>
        <v>202721.83999999997</v>
      </c>
      <c r="E169" s="241"/>
      <c r="F169" s="242"/>
      <c r="G169" s="243"/>
      <c r="H169" s="244"/>
    </row>
    <row r="170" spans="1:8" ht="18.75" x14ac:dyDescent="0.3">
      <c r="A170" s="77"/>
      <c r="B170" s="77"/>
      <c r="C170" s="77"/>
      <c r="D170" s="245"/>
      <c r="E170" s="246"/>
      <c r="F170" s="77"/>
      <c r="G170" s="247"/>
      <c r="H170" s="248"/>
    </row>
    <row r="171" spans="1:8" ht="18.75" x14ac:dyDescent="0.3">
      <c r="A171" s="77"/>
      <c r="B171" s="77"/>
      <c r="C171" s="77"/>
      <c r="D171" s="245"/>
      <c r="E171" s="246"/>
      <c r="F171" s="77"/>
      <c r="G171" s="247"/>
      <c r="H171" s="248"/>
    </row>
    <row r="172" spans="1:8" ht="18.75" x14ac:dyDescent="0.3">
      <c r="A172" s="77"/>
      <c r="B172" s="77"/>
      <c r="C172" s="77"/>
      <c r="D172" s="245"/>
      <c r="E172" s="246"/>
      <c r="F172" s="77"/>
      <c r="G172" s="247"/>
      <c r="H172" s="248"/>
    </row>
    <row r="173" spans="1:8" ht="18.75" x14ac:dyDescent="0.3">
      <c r="A173" s="77"/>
      <c r="B173" s="77"/>
      <c r="C173" s="77"/>
      <c r="D173" s="245"/>
      <c r="E173" s="246"/>
      <c r="F173" s="77"/>
      <c r="G173" s="247"/>
      <c r="H173" s="248"/>
    </row>
    <row r="174" spans="1:8" ht="18.75" x14ac:dyDescent="0.3">
      <c r="A174" s="77"/>
      <c r="B174" s="77"/>
      <c r="C174" s="77"/>
      <c r="D174" s="245"/>
      <c r="E174" s="246"/>
      <c r="F174" s="77"/>
      <c r="G174" s="247"/>
      <c r="H174" s="248"/>
    </row>
    <row r="175" spans="1:8" ht="18.75" x14ac:dyDescent="0.3">
      <c r="A175" s="77"/>
      <c r="B175" s="77"/>
      <c r="C175" s="77"/>
      <c r="D175" s="245"/>
      <c r="E175" s="246"/>
      <c r="F175" s="77"/>
      <c r="G175" s="247"/>
      <c r="H175" s="248"/>
    </row>
    <row r="176" spans="1:8" ht="21" x14ac:dyDescent="0.35">
      <c r="A176" s="77"/>
      <c r="B176" s="78"/>
      <c r="C176" s="78"/>
      <c r="D176" s="249"/>
      <c r="E176" s="246"/>
      <c r="F176" s="77"/>
      <c r="G176" s="247"/>
      <c r="H176" s="248"/>
    </row>
    <row r="177" spans="1:8" ht="21" x14ac:dyDescent="0.35">
      <c r="A177" s="77"/>
      <c r="B177" s="78"/>
      <c r="C177" s="79" t="s">
        <v>311</v>
      </c>
      <c r="D177" s="249"/>
      <c r="E177" s="246"/>
      <c r="F177" s="77"/>
      <c r="G177" s="247"/>
      <c r="H177" s="248"/>
    </row>
    <row r="178" spans="1:8" ht="21" x14ac:dyDescent="0.35">
      <c r="A178" s="77"/>
      <c r="B178" s="78"/>
      <c r="C178" s="78" t="s">
        <v>14</v>
      </c>
      <c r="D178" s="249"/>
      <c r="E178" s="246"/>
      <c r="F178" s="77"/>
      <c r="G178" s="247"/>
      <c r="H178" s="248"/>
    </row>
    <row r="179" spans="1:8" ht="21" x14ac:dyDescent="0.35">
      <c r="B179" s="78"/>
      <c r="C179" s="78"/>
      <c r="D179" s="249"/>
    </row>
  </sheetData>
  <mergeCells count="39">
    <mergeCell ref="A163:A166"/>
    <mergeCell ref="G163:G166"/>
    <mergeCell ref="H163:H166"/>
    <mergeCell ref="A1:H5"/>
    <mergeCell ref="A6:H7"/>
    <mergeCell ref="A141:B142"/>
    <mergeCell ref="A143:A153"/>
    <mergeCell ref="G143:G153"/>
    <mergeCell ref="H143:H153"/>
    <mergeCell ref="A156:A160"/>
    <mergeCell ref="G156:G160"/>
    <mergeCell ref="H156:H160"/>
    <mergeCell ref="A122:A124"/>
    <mergeCell ref="G122:G124"/>
    <mergeCell ref="H122:H124"/>
    <mergeCell ref="A128:A140"/>
    <mergeCell ref="G128:G140"/>
    <mergeCell ref="H128:H140"/>
    <mergeCell ref="A104:A113"/>
    <mergeCell ref="G104:G113"/>
    <mergeCell ref="H104:H113"/>
    <mergeCell ref="A116:A119"/>
    <mergeCell ref="G116:G119"/>
    <mergeCell ref="H116:H119"/>
    <mergeCell ref="A17:A56"/>
    <mergeCell ref="G17:G56"/>
    <mergeCell ref="H17:H56"/>
    <mergeCell ref="A59:A100"/>
    <mergeCell ref="G59:G100"/>
    <mergeCell ref="H59:H100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2021-03-02T15:50:22Z</cp:lastPrinted>
  <dcterms:created xsi:type="dcterms:W3CDTF">2014-10-01T16:57:45Z</dcterms:created>
  <dcterms:modified xsi:type="dcterms:W3CDTF">2021-05-25T14:40:33Z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