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ilhas mensais - 2020\"/>
    </mc:Choice>
  </mc:AlternateContent>
  <bookViews>
    <workbookView xWindow="0" yWindow="0" windowWidth="15360" windowHeight="7050" tabRatio="500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'!$C$28:$H$204</definedName>
    <definedName name="__xlnm__FilterDatabase_0" localSheetId="0">'OSC '!$C$28:$H$204</definedName>
  </definedNames>
  <calcPr calcId="162913"/>
</workbook>
</file>

<file path=xl/calcChain.xml><?xml version="1.0" encoding="utf-8"?>
<calcChain xmlns="http://schemas.openxmlformats.org/spreadsheetml/2006/main">
  <c r="O181" i="8" l="1"/>
  <c r="M181" i="8"/>
  <c r="L181" i="8"/>
  <c r="N180" i="8"/>
  <c r="N177" i="8"/>
  <c r="M173" i="8"/>
  <c r="L173" i="8"/>
  <c r="N172" i="8"/>
  <c r="N169" i="8"/>
  <c r="N165" i="8"/>
  <c r="N162" i="8"/>
  <c r="N158" i="8"/>
  <c r="O155" i="8"/>
  <c r="N152" i="8"/>
  <c r="N148" i="8"/>
  <c r="N145" i="8"/>
  <c r="N141" i="8"/>
  <c r="O138" i="8"/>
  <c r="N136" i="8"/>
  <c r="A133" i="8"/>
  <c r="M132" i="8"/>
  <c r="L132" i="8"/>
  <c r="N131" i="8"/>
  <c r="O128" i="8"/>
  <c r="N126" i="8"/>
  <c r="O122" i="8"/>
  <c r="N120" i="8"/>
  <c r="N117" i="8"/>
  <c r="N113" i="8"/>
  <c r="O110" i="8"/>
  <c r="N108" i="8"/>
  <c r="N104" i="8"/>
  <c r="N101" i="8"/>
  <c r="N97" i="8"/>
  <c r="O94" i="8"/>
  <c r="N92" i="8"/>
  <c r="M88" i="8"/>
  <c r="L88" i="8"/>
  <c r="O87" i="8"/>
  <c r="N85" i="8"/>
  <c r="N82" i="8"/>
  <c r="N78" i="8"/>
  <c r="N75" i="8"/>
  <c r="N71" i="8"/>
  <c r="O68" i="8"/>
  <c r="N66" i="8"/>
  <c r="N62" i="8"/>
  <c r="O59" i="8"/>
  <c r="N57" i="8"/>
  <c r="O53" i="8"/>
  <c r="N51" i="8"/>
  <c r="O48" i="8"/>
  <c r="N46" i="8"/>
  <c r="M42" i="8"/>
  <c r="L42" i="8"/>
  <c r="O41" i="8"/>
  <c r="N38" i="8"/>
  <c r="N35" i="8"/>
  <c r="O31" i="8"/>
  <c r="N29" i="8"/>
  <c r="O26" i="8"/>
  <c r="N24" i="8"/>
  <c r="N20" i="8"/>
  <c r="O17" i="8"/>
  <c r="N15" i="8"/>
  <c r="N11" i="8"/>
  <c r="O8" i="8"/>
  <c r="N6" i="8"/>
  <c r="N42" i="8" l="1"/>
  <c r="O88" i="8"/>
  <c r="N132" i="8"/>
  <c r="L184" i="8"/>
  <c r="M184" i="8"/>
  <c r="O42" i="8"/>
  <c r="O184" i="8" s="1"/>
  <c r="O132" i="8"/>
  <c r="N88" i="8"/>
  <c r="N173" i="8"/>
  <c r="N184" i="8" s="1"/>
  <c r="O173" i="8"/>
  <c r="N181" i="8"/>
  <c r="D212" i="4"/>
  <c r="D115" i="4" l="1"/>
  <c r="E204" i="1" l="1"/>
  <c r="D68" i="4" l="1"/>
  <c r="D138" i="4" l="1"/>
  <c r="D154" i="4" l="1"/>
  <c r="H24" i="1" l="1"/>
  <c r="D132" i="4" l="1"/>
  <c r="D225" i="4" l="1"/>
  <c r="D219" i="4"/>
  <c r="D126" i="4"/>
  <c r="D227" i="4" l="1"/>
  <c r="G214" i="4" s="1"/>
  <c r="G134" i="4" l="1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<sst xmlns="http://schemas.openxmlformats.org/spreadsheetml/2006/main" count="1548" uniqueCount="281">
  <si>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</si>
  <si>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</si>
  <si>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</si>
  <si>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</si>
  <si>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</si>
  <si>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</si>
  <si>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</si>
  <si>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</si>
  <si>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</si>
  <si>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</si>
  <si>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</si>
  <si>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</si>
  <si>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</si>
  <si>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</si>
  <si>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</si>
  <si>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</si>
  <si>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</si>
  <si>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</si>
  <si>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</si>
  <si>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</si>
  <si>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</si>
  <si>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</si>
  <si>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</si>
  <si>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</si>
  <si>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</si>
  <si>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</si>
  <si>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</si>
  <si>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</si>
  <si>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</si>
  <si>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</si>
  <si>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</si>
  <si>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</si>
  <si>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</si>
  <si>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</si>
  <si>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</si>
  <si>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</si>
  <si>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</si>
  <si>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</si>
  <si>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</si>
  <si>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</si>
  <si>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</si>
  <si>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</si>
  <si>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Débito</t>
  </si>
  <si>
    <t>Hortifruti</t>
  </si>
  <si>
    <t>Transferência</t>
  </si>
  <si>
    <t>Graciete Etile</t>
  </si>
  <si>
    <t>Heitor Santos</t>
  </si>
  <si>
    <t>Suellen Helena</t>
  </si>
  <si>
    <t>Jozeli Vieira</t>
  </si>
  <si>
    <t>Guia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</si>
  <si>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</si>
  <si>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</si>
  <si>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</si>
  <si>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</si>
  <si>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</si>
  <si>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Arlindo Venancio</t>
  </si>
  <si>
    <t xml:space="preserve">Tarifa </t>
  </si>
  <si>
    <t>transferência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</si>
  <si>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</si>
  <si>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</si>
  <si>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</si>
  <si>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</si>
  <si>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</si>
  <si>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</si>
  <si>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</si>
  <si>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Folha de pagamento - impostos</t>
  </si>
  <si>
    <t>Maria Solange</t>
  </si>
  <si>
    <t>Bom Prato Itaim Paulista</t>
  </si>
  <si>
    <t>Criança</t>
  </si>
  <si>
    <t>Adulto</t>
  </si>
  <si>
    <t>Retorno</t>
  </si>
  <si>
    <t>Excedente</t>
  </si>
  <si>
    <t>Extrato</t>
  </si>
  <si>
    <t>Total do mês</t>
  </si>
  <si>
    <t>Legenda</t>
  </si>
  <si>
    <t>Leopoldo Carlos</t>
  </si>
  <si>
    <t xml:space="preserve">  </t>
  </si>
  <si>
    <t xml:space="preserve">Enel </t>
  </si>
  <si>
    <t>Sabesp</t>
  </si>
  <si>
    <t>Ajuda de custo voluntariado</t>
  </si>
  <si>
    <t>Suely Bispo</t>
  </si>
  <si>
    <t>Outros materiais de consumo</t>
  </si>
  <si>
    <t>Outros serviços de terceiros</t>
  </si>
  <si>
    <t>Utilidade Pública</t>
  </si>
  <si>
    <t>Despesas Bancárias</t>
  </si>
  <si>
    <t>HD Sistemas de limpeza descartáveis</t>
  </si>
  <si>
    <t>Luciana M Almeida</t>
  </si>
  <si>
    <t>GPS</t>
  </si>
  <si>
    <t>Telefone,internet escritório restaurante</t>
  </si>
  <si>
    <t>Diogo Araujo</t>
  </si>
  <si>
    <t>Imposto</t>
  </si>
  <si>
    <t>FGTS</t>
  </si>
  <si>
    <t>DOC/TED</t>
  </si>
  <si>
    <t>Liliane de Melo</t>
  </si>
  <si>
    <t>Analia Souza Cruz</t>
  </si>
  <si>
    <t>Camila Elisabete Nascimento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</si>
  <si>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</si>
  <si>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</si>
  <si>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</si>
  <si>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</si>
  <si>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</si>
  <si>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</si>
  <si>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</si>
  <si>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t>Rima Mercantil</t>
  </si>
  <si>
    <t>File de frango</t>
  </si>
  <si>
    <t>Verisure Brasil</t>
  </si>
  <si>
    <t>Monitoramento de alarmes</t>
  </si>
  <si>
    <t>Camila E Nascimento</t>
  </si>
  <si>
    <t>Lea Alves Maria Leme</t>
  </si>
  <si>
    <t>Telefone, internet restaurante</t>
  </si>
  <si>
    <t>Fornecimento de gás</t>
  </si>
  <si>
    <t>Renata Pereira</t>
  </si>
  <si>
    <t xml:space="preserve">Café </t>
  </si>
  <si>
    <t xml:space="preserve"> QRcode</t>
  </si>
  <si>
    <t>QRcode</t>
  </si>
  <si>
    <t>Data débito</t>
  </si>
  <si>
    <t>PIS</t>
  </si>
  <si>
    <t>Marmitex isopor</t>
  </si>
  <si>
    <t>Tarifa MSG</t>
  </si>
  <si>
    <t>Energia elétrica - escritório restaurante</t>
  </si>
  <si>
    <t>Saúde ocupacional</t>
  </si>
  <si>
    <t>Nº documento</t>
  </si>
  <si>
    <t>Etiquetas</t>
  </si>
  <si>
    <t>Daiane Oliveira Silva</t>
  </si>
  <si>
    <t>Contribuição assistencial</t>
  </si>
  <si>
    <t>Ana Cristina A. Araujo</t>
  </si>
  <si>
    <t>Aliança Com. Bob. Fit. Ee Fit e Et Ltda</t>
  </si>
  <si>
    <t>Energia elétrica -  restaurante</t>
  </si>
  <si>
    <t>QR Code</t>
  </si>
  <si>
    <t>Valor depositar</t>
  </si>
  <si>
    <t>Luan M Romeiro</t>
  </si>
  <si>
    <t>Lucas Silva</t>
  </si>
  <si>
    <t>Óleo de soja</t>
  </si>
  <si>
    <t>Doces</t>
  </si>
  <si>
    <t>IR Salários</t>
  </si>
  <si>
    <t>Salário/rateio</t>
  </si>
  <si>
    <t>Rateio contabilidade</t>
  </si>
  <si>
    <t>S.M. Serretielo</t>
  </si>
  <si>
    <t>Claro</t>
  </si>
  <si>
    <t>Dayana Ramos</t>
  </si>
  <si>
    <t>Despesas administrativas</t>
  </si>
  <si>
    <t>Rateio entre os projetos</t>
  </si>
  <si>
    <t>CIA Ultragaz S/A</t>
  </si>
  <si>
    <t>Pão frances</t>
  </si>
  <si>
    <t>Comércio de Carnes Mikail Ltda</t>
  </si>
  <si>
    <t>Coleta de resíduos</t>
  </si>
  <si>
    <t>Brasilia Alimentos Ltda</t>
  </si>
  <si>
    <t>Pernil suino, file de frango</t>
  </si>
  <si>
    <t>Lombinho</t>
  </si>
  <si>
    <t>R$ -</t>
  </si>
  <si>
    <t>O.S.A Comércio Embalagens</t>
  </si>
  <si>
    <t>Tranferência</t>
  </si>
  <si>
    <t>Acqua Coleta de resíduos ambiental</t>
  </si>
  <si>
    <t>Tarifa transferência de recursos</t>
  </si>
  <si>
    <t>mês: Novembro/2020</t>
  </si>
  <si>
    <t>Gouveia Serviços Administrativos</t>
  </si>
  <si>
    <t>Locação restaurante</t>
  </si>
  <si>
    <t>Baron Alimentare Ltda - Me</t>
  </si>
  <si>
    <t>File de frango, diafragma</t>
  </si>
  <si>
    <t>Pernil Suino</t>
  </si>
  <si>
    <t>Tarifa bancária</t>
  </si>
  <si>
    <t>Tarifa man. Conta ativa</t>
  </si>
  <si>
    <t>1158678187-0</t>
  </si>
  <si>
    <t>Vivo</t>
  </si>
  <si>
    <t>Telefone e internet (escritório restaurante)</t>
  </si>
  <si>
    <t>000.000.709</t>
  </si>
  <si>
    <t xml:space="preserve">Lea Hortifruti Maria Leme </t>
  </si>
  <si>
    <t>Marcelo Jose</t>
  </si>
  <si>
    <t>O S A Comércio Embalagens e descartáveis Ltda</t>
  </si>
  <si>
    <t>Marmitex de isopor</t>
  </si>
  <si>
    <t>CCF Alimentos Ltda</t>
  </si>
  <si>
    <t>Hamburguer, file de peito</t>
  </si>
  <si>
    <t>União Service Comercio e Assistencia Tecnica</t>
  </si>
  <si>
    <t>1ª Parcela manutenção forno</t>
  </si>
  <si>
    <t>1158247117111-0</t>
  </si>
  <si>
    <t>Telefone e internet ( restaurante)</t>
  </si>
  <si>
    <t xml:space="preserve">Vivo </t>
  </si>
  <si>
    <t>Tarifa transf. Recurso</t>
  </si>
  <si>
    <t>Verisure Brasil Monitoramento</t>
  </si>
  <si>
    <t>Debito</t>
  </si>
  <si>
    <t>Enel</t>
  </si>
  <si>
    <t>Energia elétrica - restaurante</t>
  </si>
  <si>
    <t>Pernil suino, carne moida</t>
  </si>
  <si>
    <t>11/112020</t>
  </si>
  <si>
    <t>Pataka Comércio de Aves Ltda</t>
  </si>
  <si>
    <t>Coxa solteira</t>
  </si>
  <si>
    <t>Frigbrasil Com de Carnes e Alim Ltda</t>
  </si>
  <si>
    <t>Acem, moela</t>
  </si>
  <si>
    <t>File de frango, acem</t>
  </si>
  <si>
    <t>Nova Clara Paes e Doces Ltda</t>
  </si>
  <si>
    <t>Tarifa DOC/TED</t>
  </si>
  <si>
    <t>Ana Cristina Amorim - despesas adm.</t>
  </si>
  <si>
    <t>Renata Pereira - despesas adm.</t>
  </si>
  <si>
    <t>Sindicato Sitraemfa</t>
  </si>
  <si>
    <t>1ª Parcela feijão mix</t>
  </si>
  <si>
    <t>1ª Parcela arroz</t>
  </si>
  <si>
    <t>Acem, paleta suina</t>
  </si>
  <si>
    <t>Coxa sobrecoxa</t>
  </si>
  <si>
    <t>Carne moida</t>
  </si>
  <si>
    <t>Acqua Coleta de resíduo ambiental</t>
  </si>
  <si>
    <t>Coleta resíduos</t>
  </si>
  <si>
    <t>CDI Barra Produtos Imp e Exp Ltda</t>
  </si>
  <si>
    <t>Frios, requeijão</t>
  </si>
  <si>
    <t>HD Sistemas de limpeza e descartáveis</t>
  </si>
  <si>
    <t>Produt. de limpeza,luvas,balde,sacos de lixo, vassoura</t>
  </si>
  <si>
    <t>Copolfood Com Produtos Alimentícios Ltda</t>
  </si>
  <si>
    <t>Açúcar,café,leite,molhos,caldos,margarina</t>
  </si>
  <si>
    <t>Pagº água - restaurante</t>
  </si>
  <si>
    <t>Pagº água - escritório</t>
  </si>
  <si>
    <t>File de peito</t>
  </si>
  <si>
    <t>Acem bovino, paleta suina</t>
  </si>
  <si>
    <t>Cesta Silco Ltda</t>
  </si>
  <si>
    <t xml:space="preserve">Cesta básica </t>
  </si>
  <si>
    <t>Nova Saboreal Doces Ltda - ME</t>
  </si>
  <si>
    <t>2ª Parcela manutenção forno</t>
  </si>
  <si>
    <t>Bucho bovino</t>
  </si>
  <si>
    <t>Empório Mega 100 Comércio</t>
  </si>
  <si>
    <t>Leite,macarrão,alho,coloral</t>
  </si>
  <si>
    <t>Pernil, moela</t>
  </si>
  <si>
    <t>Paleta suina, coxa s/coxa</t>
  </si>
  <si>
    <t>Aliança Com. Bob. Fit e Et Ltda</t>
  </si>
  <si>
    <t xml:space="preserve">Etiquetas </t>
  </si>
  <si>
    <t>Sansul Alimentos Ltda</t>
  </si>
  <si>
    <t>Fígado</t>
  </si>
  <si>
    <t>Picado suino</t>
  </si>
  <si>
    <t>1ª Parcela 13º salário</t>
  </si>
  <si>
    <t>Tarifa  renovação cadastro</t>
  </si>
  <si>
    <t>1ª Parcela 13º - rateio entre projetos</t>
  </si>
  <si>
    <t>Pagº conta celular 500MB</t>
  </si>
  <si>
    <t>Acem bovino</t>
  </si>
  <si>
    <t>Linguiça calabreza</t>
  </si>
  <si>
    <t>2ª Parcela feijão</t>
  </si>
  <si>
    <t>2ª Parcela arroz</t>
  </si>
  <si>
    <t>Fenix Foods Alimentos Eireli - EPP</t>
  </si>
  <si>
    <t>Almondega</t>
  </si>
  <si>
    <t xml:space="preserve">Imposto </t>
  </si>
  <si>
    <t>Darf aluguel restaurante</t>
  </si>
  <si>
    <t>Folha de pagamento - Encargos</t>
  </si>
  <si>
    <t>IR férias</t>
  </si>
  <si>
    <t>Pis</t>
  </si>
  <si>
    <t>DEMONSTRATIVO DE PAGAMENTOS POR GRUPO DE DESPESAS - MÊS NOVEMBRO/2020</t>
  </si>
  <si>
    <t>Anália Souza</t>
  </si>
  <si>
    <t>Débora Rocca</t>
  </si>
  <si>
    <t>IR Férias</t>
  </si>
  <si>
    <t>Sindicato Sitraemfa - Comp. 10/2020</t>
  </si>
  <si>
    <t>1ª Parcela 13º salário/rateio</t>
  </si>
  <si>
    <t>Baron Alimentare Ltda - ME</t>
  </si>
  <si>
    <t>Pernil suino</t>
  </si>
  <si>
    <t>Comércio de Carnes Mikail</t>
  </si>
  <si>
    <t>Pataka Comercio de Aves Ltda</t>
  </si>
  <si>
    <t>Coxa , sobrecoxa</t>
  </si>
  <si>
    <t>Frios</t>
  </si>
  <si>
    <t>Copolffod Com Prod. Alimentícios</t>
  </si>
  <si>
    <t>Açúcar,café,leite,caldos,margarina</t>
  </si>
  <si>
    <t>Cesta básica</t>
  </si>
  <si>
    <t>Nova Saboreal Doces Ltda</t>
  </si>
  <si>
    <t>Paleta suina, coxa c/sobrecoxa</t>
  </si>
  <si>
    <t>2ª Parcela feijão mix</t>
  </si>
  <si>
    <t>DARF Aluguel</t>
  </si>
  <si>
    <t>Produtos de limpeza, luvas</t>
  </si>
  <si>
    <t>Locação resturante comp. 11/2020</t>
  </si>
  <si>
    <t>Locação restaurante comp. 10/2020</t>
  </si>
  <si>
    <t>Água - restaurante</t>
  </si>
  <si>
    <t xml:space="preserve">Água - escritório  restaurante </t>
  </si>
  <si>
    <t>boleto</t>
  </si>
  <si>
    <t>Pagº 500MB celular - comp. 10/2020</t>
  </si>
  <si>
    <t>União Service Comércio</t>
  </si>
  <si>
    <t>Tarifa manu. Conta ativa</t>
  </si>
  <si>
    <t>Tarifa renovação cadastro</t>
  </si>
  <si>
    <t>Depósito diário- Novembro 2020</t>
  </si>
  <si>
    <t xml:space="preserve"> </t>
  </si>
  <si>
    <t>Carta recibo nº 218 e Carta QR Code nº 01</t>
  </si>
  <si>
    <t>Carta recibo nº 219  e Carta QR Code nº 02</t>
  </si>
  <si>
    <t>Carta recibo nº 220 e Carta QR Code nº 03</t>
  </si>
  <si>
    <t>Carta recibo nº 221 e Carta QR Code nº 04</t>
  </si>
  <si>
    <t>Carta recibo nº 222 e Carta QR Code nº 05</t>
  </si>
  <si>
    <t>Saldo mês atual: R$ 34.578,00</t>
  </si>
  <si>
    <t>Saldo mês anterior: R$ 36.396,00</t>
  </si>
  <si>
    <t>Henrique Sebastião France</t>
  </si>
  <si>
    <r>
      <rPr>
        <b/>
        <sz val="14"/>
        <color theme="1"/>
        <rFont val="Arial"/>
        <family val="2"/>
      </rPr>
      <t>Valor nota-</t>
    </r>
    <r>
      <rPr>
        <sz val="14"/>
        <color theme="1"/>
        <rFont val="Arial"/>
        <family val="2"/>
      </rPr>
      <t xml:space="preserve"> Quando retirado valor do caixa.</t>
    </r>
  </si>
  <si>
    <r>
      <rPr>
        <b/>
        <sz val="14"/>
        <color theme="1"/>
        <rFont val="Arial"/>
        <family val="2"/>
      </rPr>
      <t>Retorno-</t>
    </r>
    <r>
      <rPr>
        <sz val="14"/>
        <color theme="1"/>
        <rFont val="Arial"/>
        <family val="2"/>
      </rPr>
      <t xml:space="preserve"> Quando retirar valor do caixa que tiver sobra de valor e retornar para a conta.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</si>
</sst>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</numFmts>
  <fonts count="42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4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Verdana"/>
      <family val="2"/>
    </font>
    <font>
      <b/>
      <sz val="16"/>
      <color indexed="8"/>
      <name val="Comic Sans MS"/>
      <family val="4"/>
    </font>
    <font>
      <sz val="16"/>
      <color indexed="8"/>
      <name val="Comic Sans MS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u/>
      <sz val="14"/>
      <color indexed="12"/>
      <name val="Verdana"/>
      <family val="2"/>
    </font>
    <font>
      <sz val="14"/>
      <name val="Verdana"/>
      <family val="2"/>
    </font>
    <font>
      <sz val="16"/>
      <color indexed="8"/>
      <name val="Verdana"/>
      <family val="2"/>
    </font>
    <font>
      <sz val="16"/>
      <color theme="1"/>
      <name val="Arial"/>
      <family val="2"/>
    </font>
    <font>
      <sz val="16"/>
      <color indexed="8"/>
      <name val="Calibri"/>
      <family val="2"/>
      <charset val="1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8"/>
      <name val="Arial"/>
      <family val="2"/>
    </font>
    <font>
      <b/>
      <sz val="14"/>
      <color theme="5"/>
      <name val="Arial"/>
      <family val="2"/>
    </font>
    <font>
      <b/>
      <sz val="14"/>
      <color rgb="FF00B050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charset val="1"/>
    </font>
    <font>
      <b/>
      <sz val="16"/>
      <color theme="1"/>
      <name val="Comic Sans MS"/>
      <family val="4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4"/>
      <name val="Arial"/>
      <family val="2"/>
    </font>
    <font>
      <u/>
      <sz val="14"/>
      <color theme="1"/>
      <name val="Verdana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5" fillId="0" borderId="0" applyBorder="0" applyProtection="0"/>
    <xf numFmtId="166" fontId="6" fillId="0" borderId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" fillId="0" borderId="0" applyFill="0" applyBorder="0" applyAlignment="0" applyProtection="0"/>
    <xf numFmtId="170" fontId="12" fillId="0" borderId="0" applyFont="0" applyFill="0" applyBorder="0" applyAlignment="0" applyProtection="0"/>
    <xf numFmtId="43" fontId="1" fillId="0" borderId="0" applyFill="0" applyBorder="0" applyAlignment="0" applyProtection="0"/>
  </cellStyleXfs>
  <cellXfs count="408">
    <xf numFmtId="0" fontId="0" fillId="0" borderId="0" xfId="0"/>
    <xf numFmtId="0" fontId="3" fillId="0" borderId="0" xfId="0" applyFont="1"/>
    <xf numFmtId="4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3" fontId="13" fillId="0" borderId="0" xfId="0" applyNumberFormat="1" applyFont="1" applyAlignment="1">
      <alignment horizontal="center"/>
    </xf>
    <xf numFmtId="14" fontId="13" fillId="0" borderId="0" xfId="0" applyNumberFormat="1" applyFont="1"/>
    <xf numFmtId="37" fontId="13" fillId="3" borderId="1" xfId="0" applyNumberFormat="1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center" vertical="center"/>
    </xf>
    <xf numFmtId="10" fontId="1" fillId="0" borderId="0" xfId="8" applyNumberFormat="1"/>
    <xf numFmtId="14" fontId="13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NumberFormat="1"/>
    <xf numFmtId="44" fontId="0" fillId="0" borderId="0" xfId="0" applyNumberFormat="1"/>
    <xf numFmtId="3" fontId="16" fillId="0" borderId="1" xfId="0" applyNumberFormat="1" applyFont="1" applyBorder="1" applyAlignment="1">
      <alignment horizontal="center" vertical="center"/>
    </xf>
    <xf numFmtId="37" fontId="16" fillId="3" borderId="1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20" fillId="0" borderId="7" xfId="1" applyFont="1" applyBorder="1" applyAlignment="1"/>
    <xf numFmtId="0" fontId="20" fillId="0" borderId="0" xfId="1" applyFont="1" applyBorder="1" applyAlignment="1"/>
    <xf numFmtId="0" fontId="22" fillId="0" borderId="0" xfId="2" applyFont="1" applyBorder="1" applyAlignment="1" applyProtection="1">
      <alignment horizontal="left"/>
    </xf>
    <xf numFmtId="0" fontId="22" fillId="0" borderId="8" xfId="2" applyFont="1" applyBorder="1" applyAlignment="1" applyProtection="1">
      <alignment horizontal="left"/>
    </xf>
    <xf numFmtId="167" fontId="21" fillId="0" borderId="29" xfId="3" applyNumberFormat="1" applyFont="1" applyFill="1" applyBorder="1" applyAlignment="1" applyProtection="1">
      <alignment horizontal="left"/>
    </xf>
    <xf numFmtId="164" fontId="23" fillId="0" borderId="3" xfId="3" applyNumberFormat="1" applyFont="1" applyFill="1" applyBorder="1" applyAlignment="1" applyProtection="1">
      <alignment horizontal="left"/>
    </xf>
    <xf numFmtId="167" fontId="21" fillId="0" borderId="0" xfId="3" applyNumberFormat="1" applyFont="1" applyFill="1" applyBorder="1" applyAlignment="1" applyProtection="1">
      <alignment horizontal="center"/>
    </xf>
    <xf numFmtId="167" fontId="21" fillId="0" borderId="0" xfId="3" applyNumberFormat="1" applyFont="1" applyFill="1" applyBorder="1" applyAlignment="1" applyProtection="1">
      <alignment horizontal="left"/>
    </xf>
    <xf numFmtId="167" fontId="21" fillId="0" borderId="8" xfId="3" applyNumberFormat="1" applyFont="1" applyFill="1" applyBorder="1" applyAlignment="1" applyProtection="1">
      <alignment horizontal="left"/>
    </xf>
    <xf numFmtId="164" fontId="23" fillId="0" borderId="3" xfId="0" applyNumberFormat="1" applyFont="1" applyBorder="1"/>
    <xf numFmtId="167" fontId="21" fillId="0" borderId="0" xfId="0" applyNumberFormat="1" applyFont="1" applyBorder="1"/>
    <xf numFmtId="44" fontId="21" fillId="0" borderId="3" xfId="3" applyNumberFormat="1" applyFont="1" applyFill="1" applyBorder="1" applyAlignment="1" applyProtection="1">
      <alignment horizontal="left"/>
    </xf>
    <xf numFmtId="164" fontId="21" fillId="0" borderId="0" xfId="3" applyNumberFormat="1" applyFont="1" applyFill="1" applyBorder="1" applyAlignment="1" applyProtection="1">
      <alignment horizontal="left"/>
    </xf>
    <xf numFmtId="164" fontId="21" fillId="0" borderId="3" xfId="0" applyNumberFormat="1" applyFont="1" applyBorder="1"/>
    <xf numFmtId="164" fontId="21" fillId="0" borderId="0" xfId="0" applyNumberFormat="1" applyFont="1" applyBorder="1"/>
    <xf numFmtId="44" fontId="23" fillId="0" borderId="3" xfId="0" applyNumberFormat="1" applyFont="1" applyBorder="1" applyAlignment="1">
      <alignment horizontal="left"/>
    </xf>
    <xf numFmtId="44" fontId="23" fillId="0" borderId="3" xfId="0" applyNumberFormat="1" applyFont="1" applyBorder="1"/>
    <xf numFmtId="164" fontId="21" fillId="0" borderId="33" xfId="0" applyNumberFormat="1" applyFont="1" applyBorder="1" applyAlignment="1">
      <alignment horizontal="center"/>
    </xf>
    <xf numFmtId="167" fontId="21" fillId="0" borderId="1" xfId="3" applyNumberFormat="1" applyFont="1" applyFill="1" applyBorder="1" applyAlignment="1" applyProtection="1">
      <alignment horizontal="center"/>
    </xf>
    <xf numFmtId="167" fontId="21" fillId="0" borderId="1" xfId="3" applyNumberFormat="1" applyFont="1" applyFill="1" applyBorder="1" applyAlignment="1" applyProtection="1">
      <alignment horizontal="left"/>
    </xf>
    <xf numFmtId="167" fontId="21" fillId="0" borderId="3" xfId="3" applyNumberFormat="1" applyFont="1" applyFill="1" applyBorder="1" applyAlignment="1" applyProtection="1">
      <alignment horizontal="left"/>
    </xf>
    <xf numFmtId="167" fontId="21" fillId="0" borderId="6" xfId="3" applyNumberFormat="1" applyFont="1" applyFill="1" applyBorder="1" applyAlignment="1" applyProtection="1">
      <alignment horizontal="left"/>
    </xf>
    <xf numFmtId="164" fontId="21" fillId="0" borderId="33" xfId="0" applyNumberFormat="1" applyFont="1" applyBorder="1"/>
    <xf numFmtId="167" fontId="21" fillId="2" borderId="3" xfId="3" applyNumberFormat="1" applyFont="1" applyFill="1" applyBorder="1" applyAlignment="1" applyProtection="1">
      <alignment horizontal="left"/>
    </xf>
    <xf numFmtId="0" fontId="21" fillId="0" borderId="0" xfId="0" applyFont="1" applyBorder="1"/>
    <xf numFmtId="165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65" fontId="21" fillId="0" borderId="33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164" fontId="21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4" fontId="21" fillId="0" borderId="33" xfId="0" applyNumberFormat="1" applyFont="1" applyBorder="1" applyAlignment="1">
      <alignment horizontal="center"/>
    </xf>
    <xf numFmtId="14" fontId="21" fillId="3" borderId="4" xfId="0" applyNumberFormat="1" applyFont="1" applyFill="1" applyBorder="1" applyAlignment="1">
      <alignment horizontal="center" vertical="center"/>
    </xf>
    <xf numFmtId="37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164" fontId="21" fillId="4" borderId="1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/>
    </xf>
    <xf numFmtId="14" fontId="21" fillId="3" borderId="1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14" fontId="21" fillId="3" borderId="4" xfId="0" applyNumberFormat="1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left" vertical="center"/>
    </xf>
    <xf numFmtId="164" fontId="21" fillId="4" borderId="1" xfId="0" applyNumberFormat="1" applyFont="1" applyFill="1" applyBorder="1" applyAlignment="1">
      <alignment horizontal="right" vertical="center"/>
    </xf>
    <xf numFmtId="164" fontId="23" fillId="4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164" fontId="20" fillId="4" borderId="1" xfId="0" applyNumberFormat="1" applyFont="1" applyFill="1" applyBorder="1" applyAlignment="1">
      <alignment horizontal="center" vertical="center"/>
    </xf>
    <xf numFmtId="0" fontId="21" fillId="0" borderId="0" xfId="0" applyFont="1"/>
    <xf numFmtId="164" fontId="21" fillId="0" borderId="0" xfId="0" applyNumberFormat="1" applyFont="1"/>
    <xf numFmtId="3" fontId="21" fillId="0" borderId="0" xfId="0" applyNumberFormat="1" applyFont="1" applyAlignment="1">
      <alignment horizontal="center"/>
    </xf>
    <xf numFmtId="14" fontId="21" fillId="0" borderId="0" xfId="0" applyNumberFormat="1" applyFont="1"/>
    <xf numFmtId="0" fontId="21" fillId="0" borderId="0" xfId="0" applyFont="1" applyAlignment="1">
      <alignment horizontal="center"/>
    </xf>
    <xf numFmtId="0" fontId="24" fillId="0" borderId="0" xfId="0" applyFont="1"/>
    <xf numFmtId="0" fontId="24" fillId="0" borderId="69" xfId="0" applyFont="1" applyBorder="1"/>
    <xf numFmtId="0" fontId="25" fillId="0" borderId="0" xfId="0" applyFont="1" applyBorder="1" applyAlignment="1">
      <alignment horizontal="left"/>
    </xf>
    <xf numFmtId="44" fontId="26" fillId="0" borderId="0" xfId="0" applyNumberFormat="1" applyFont="1"/>
    <xf numFmtId="44" fontId="26" fillId="0" borderId="69" xfId="0" applyNumberFormat="1" applyFont="1" applyBorder="1"/>
    <xf numFmtId="0" fontId="26" fillId="0" borderId="0" xfId="0" applyFont="1"/>
    <xf numFmtId="44" fontId="26" fillId="0" borderId="69" xfId="0" applyNumberFormat="1" applyFont="1" applyBorder="1" applyAlignment="1"/>
    <xf numFmtId="0" fontId="30" fillId="0" borderId="10" xfId="0" applyFont="1" applyBorder="1" applyAlignment="1">
      <alignment horizontal="center"/>
    </xf>
    <xf numFmtId="0" fontId="30" fillId="0" borderId="10" xfId="0" applyNumberFormat="1" applyFont="1" applyBorder="1" applyAlignment="1">
      <alignment horizontal="center"/>
    </xf>
    <xf numFmtId="44" fontId="31" fillId="0" borderId="10" xfId="0" applyNumberFormat="1" applyFont="1" applyBorder="1" applyAlignment="1">
      <alignment horizontal="center"/>
    </xf>
    <xf numFmtId="44" fontId="30" fillId="0" borderId="10" xfId="0" applyNumberFormat="1" applyFont="1" applyBorder="1" applyAlignment="1">
      <alignment horizontal="center"/>
    </xf>
    <xf numFmtId="0" fontId="27" fillId="0" borderId="10" xfId="0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44" fontId="29" fillId="0" borderId="63" xfId="0" applyNumberFormat="1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44" fontId="27" fillId="0" borderId="10" xfId="0" applyNumberFormat="1" applyFont="1" applyBorder="1" applyAlignment="1">
      <alignment horizontal="center"/>
    </xf>
    <xf numFmtId="0" fontId="29" fillId="0" borderId="10" xfId="0" applyNumberFormat="1" applyFont="1" applyBorder="1" applyAlignment="1">
      <alignment horizontal="center"/>
    </xf>
    <xf numFmtId="0" fontId="29" fillId="0" borderId="10" xfId="0" applyFont="1" applyBorder="1"/>
    <xf numFmtId="0" fontId="32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44" fontId="29" fillId="0" borderId="0" xfId="0" applyNumberFormat="1" applyFont="1"/>
    <xf numFmtId="0" fontId="31" fillId="0" borderId="10" xfId="0" applyFont="1" applyBorder="1" applyAlignment="1">
      <alignment horizontal="center"/>
    </xf>
    <xf numFmtId="44" fontId="29" fillId="0" borderId="72" xfId="0" applyNumberFormat="1" applyFont="1" applyBorder="1" applyAlignment="1">
      <alignment horizontal="center"/>
    </xf>
    <xf numFmtId="44" fontId="33" fillId="0" borderId="0" xfId="0" applyNumberFormat="1" applyFont="1"/>
    <xf numFmtId="0" fontId="29" fillId="0" borderId="63" xfId="0" applyNumberFormat="1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14" fontId="29" fillId="0" borderId="63" xfId="0" applyNumberFormat="1" applyFont="1" applyBorder="1" applyAlignment="1">
      <alignment horizontal="center"/>
    </xf>
    <xf numFmtId="44" fontId="28" fillId="0" borderId="10" xfId="0" applyNumberFormat="1" applyFont="1" applyBorder="1" applyAlignment="1">
      <alignment horizontal="center"/>
    </xf>
    <xf numFmtId="44" fontId="27" fillId="0" borderId="17" xfId="0" applyNumberFormat="1" applyFont="1" applyBorder="1" applyAlignment="1">
      <alignment horizontal="center"/>
    </xf>
    <xf numFmtId="44" fontId="27" fillId="0" borderId="10" xfId="0" applyNumberFormat="1" applyFont="1" applyBorder="1"/>
    <xf numFmtId="44" fontId="33" fillId="0" borderId="10" xfId="0" applyNumberFormat="1" applyFont="1" applyBorder="1"/>
    <xf numFmtId="44" fontId="29" fillId="0" borderId="10" xfId="0" applyNumberFormat="1" applyFont="1" applyBorder="1"/>
    <xf numFmtId="0" fontId="29" fillId="0" borderId="12" xfId="0" applyFont="1" applyBorder="1" applyAlignment="1">
      <alignment horizontal="center"/>
    </xf>
    <xf numFmtId="44" fontId="28" fillId="0" borderId="10" xfId="0" applyNumberFormat="1" applyFont="1" applyBorder="1" applyAlignment="1">
      <alignment horizontal="right"/>
    </xf>
    <xf numFmtId="44" fontId="28" fillId="0" borderId="10" xfId="0" applyNumberFormat="1" applyFont="1" applyBorder="1"/>
    <xf numFmtId="0" fontId="34" fillId="0" borderId="0" xfId="0" applyFont="1"/>
    <xf numFmtId="0" fontId="29" fillId="0" borderId="0" xfId="0" applyFont="1" applyBorder="1" applyAlignment="1">
      <alignment horizontal="left"/>
    </xf>
    <xf numFmtId="0" fontId="37" fillId="3" borderId="0" xfId="4" applyFont="1" applyFill="1" applyBorder="1" applyAlignment="1"/>
    <xf numFmtId="4" fontId="37" fillId="3" borderId="0" xfId="4" applyNumberFormat="1" applyFont="1" applyFill="1" applyBorder="1" applyAlignment="1"/>
    <xf numFmtId="14" fontId="37" fillId="3" borderId="0" xfId="4" applyNumberFormat="1" applyFont="1" applyFill="1" applyBorder="1" applyAlignment="1">
      <alignment horizontal="center"/>
    </xf>
    <xf numFmtId="10" fontId="38" fillId="3" borderId="0" xfId="8" applyNumberFormat="1" applyFont="1" applyFill="1" applyBorder="1" applyAlignment="1"/>
    <xf numFmtId="10" fontId="36" fillId="3" borderId="0" xfId="0" applyNumberFormat="1" applyFont="1" applyFill="1" applyBorder="1" applyAlignment="1">
      <alignment horizontal="center" vertical="center"/>
    </xf>
    <xf numFmtId="0" fontId="36" fillId="3" borderId="35" xfId="4" applyFont="1" applyFill="1" applyBorder="1" applyAlignment="1"/>
    <xf numFmtId="0" fontId="36" fillId="3" borderId="21" xfId="4" applyFont="1" applyFill="1" applyBorder="1" applyAlignment="1"/>
    <xf numFmtId="4" fontId="37" fillId="3" borderId="21" xfId="4" applyNumberFormat="1" applyFont="1" applyFill="1" applyBorder="1" applyAlignment="1"/>
    <xf numFmtId="14" fontId="37" fillId="3" borderId="21" xfId="4" applyNumberFormat="1" applyFont="1" applyFill="1" applyBorder="1" applyAlignment="1">
      <alignment horizontal="center"/>
    </xf>
    <xf numFmtId="0" fontId="37" fillId="3" borderId="21" xfId="4" applyFont="1" applyFill="1" applyBorder="1" applyAlignment="1"/>
    <xf numFmtId="10" fontId="38" fillId="3" borderId="21" xfId="8" applyNumberFormat="1" applyFont="1" applyFill="1" applyBorder="1" applyAlignment="1"/>
    <xf numFmtId="10" fontId="36" fillId="3" borderId="24" xfId="0" applyNumberFormat="1" applyFont="1" applyFill="1" applyBorder="1" applyAlignment="1">
      <alignment horizontal="center" vertical="center"/>
    </xf>
    <xf numFmtId="0" fontId="36" fillId="3" borderId="7" xfId="4" applyFont="1" applyFill="1" applyBorder="1" applyAlignment="1"/>
    <xf numFmtId="0" fontId="36" fillId="3" borderId="0" xfId="4" applyFont="1" applyFill="1" applyBorder="1" applyAlignment="1"/>
    <xf numFmtId="10" fontId="36" fillId="3" borderId="8" xfId="0" applyNumberFormat="1" applyFont="1" applyFill="1" applyBorder="1" applyAlignment="1">
      <alignment horizontal="center" vertical="center"/>
    </xf>
    <xf numFmtId="10" fontId="37" fillId="3" borderId="8" xfId="4" applyNumberFormat="1" applyFont="1" applyFill="1" applyBorder="1" applyAlignment="1"/>
    <xf numFmtId="0" fontId="36" fillId="3" borderId="34" xfId="4" applyFont="1" applyFill="1" applyBorder="1" applyAlignment="1"/>
    <xf numFmtId="0" fontId="36" fillId="3" borderId="22" xfId="4" applyFont="1" applyFill="1" applyBorder="1" applyAlignment="1"/>
    <xf numFmtId="4" fontId="39" fillId="3" borderId="22" xfId="2" applyNumberFormat="1" applyFont="1" applyFill="1" applyBorder="1" applyAlignment="1" applyProtection="1"/>
    <xf numFmtId="14" fontId="39" fillId="3" borderId="22" xfId="2" applyNumberFormat="1" applyFont="1" applyFill="1" applyBorder="1" applyAlignment="1" applyProtection="1">
      <alignment horizontal="center"/>
    </xf>
    <xf numFmtId="0" fontId="39" fillId="3" borderId="22" xfId="2" applyFont="1" applyFill="1" applyBorder="1" applyAlignment="1" applyProtection="1"/>
    <xf numFmtId="10" fontId="38" fillId="3" borderId="22" xfId="8" applyNumberFormat="1" applyFont="1" applyFill="1" applyBorder="1" applyAlignment="1" applyProtection="1"/>
    <xf numFmtId="10" fontId="39" fillId="3" borderId="25" xfId="2" applyNumberFormat="1" applyFont="1" applyFill="1" applyBorder="1" applyAlignment="1" applyProtection="1"/>
    <xf numFmtId="0" fontId="14" fillId="0" borderId="10" xfId="0" applyFont="1" applyFill="1" applyBorder="1" applyAlignment="1">
      <alignment horizontal="left"/>
    </xf>
    <xf numFmtId="4" fontId="14" fillId="3" borderId="10" xfId="3" applyNumberFormat="1" applyFont="1" applyFill="1" applyBorder="1"/>
    <xf numFmtId="14" fontId="14" fillId="0" borderId="10" xfId="0" applyNumberFormat="1" applyFont="1" applyFill="1" applyBorder="1" applyAlignment="1">
      <alignment horizontal="center" vertical="center" wrapText="1"/>
    </xf>
    <xf numFmtId="0" fontId="40" fillId="0" borderId="10" xfId="0" applyFont="1" applyBorder="1"/>
    <xf numFmtId="14" fontId="14" fillId="0" borderId="10" xfId="0" applyNumberFormat="1" applyFont="1" applyFill="1" applyBorder="1" applyAlignment="1">
      <alignment horizontal="center"/>
    </xf>
    <xf numFmtId="0" fontId="14" fillId="0" borderId="63" xfId="0" applyFont="1" applyFill="1" applyBorder="1" applyAlignment="1">
      <alignment horizontal="left"/>
    </xf>
    <xf numFmtId="4" fontId="14" fillId="3" borderId="63" xfId="3" applyNumberFormat="1" applyFont="1" applyFill="1" applyBorder="1"/>
    <xf numFmtId="14" fontId="14" fillId="0" borderId="63" xfId="0" applyNumberFormat="1" applyFont="1" applyFill="1" applyBorder="1" applyAlignment="1">
      <alignment horizontal="center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/>
    <xf numFmtId="4" fontId="33" fillId="3" borderId="26" xfId="3" applyNumberFormat="1" applyFont="1" applyFill="1" applyBorder="1" applyAlignment="1">
      <alignment vertical="center"/>
    </xf>
    <xf numFmtId="14" fontId="40" fillId="3" borderId="0" xfId="3" applyNumberFormat="1" applyFont="1" applyFill="1" applyBorder="1" applyAlignment="1">
      <alignment horizontal="center" vertical="center"/>
    </xf>
    <xf numFmtId="10" fontId="38" fillId="0" borderId="0" xfId="8" applyNumberFormat="1" applyFont="1" applyBorder="1"/>
    <xf numFmtId="10" fontId="40" fillId="0" borderId="0" xfId="0" applyNumberFormat="1" applyFont="1" applyBorder="1"/>
    <xf numFmtId="0" fontId="40" fillId="0" borderId="0" xfId="0" applyFont="1"/>
    <xf numFmtId="4" fontId="40" fillId="0" borderId="0" xfId="3" applyNumberFormat="1" applyFont="1" applyBorder="1" applyAlignment="1">
      <alignment vertical="center"/>
    </xf>
    <xf numFmtId="14" fontId="40" fillId="0" borderId="0" xfId="3" applyNumberFormat="1" applyFont="1" applyBorder="1" applyAlignment="1">
      <alignment horizontal="center" vertical="center"/>
    </xf>
    <xf numFmtId="0" fontId="14" fillId="0" borderId="14" xfId="0" applyFont="1" applyFill="1" applyBorder="1" applyAlignment="1">
      <alignment horizontal="left"/>
    </xf>
    <xf numFmtId="4" fontId="14" fillId="3" borderId="14" xfId="3" applyNumberFormat="1" applyFont="1" applyFill="1" applyBorder="1"/>
    <xf numFmtId="14" fontId="14" fillId="0" borderId="14" xfId="0" applyNumberFormat="1" applyFont="1" applyFill="1" applyBorder="1" applyAlignment="1">
      <alignment horizontal="center" vertical="center" wrapText="1"/>
    </xf>
    <xf numFmtId="0" fontId="40" fillId="0" borderId="14" xfId="0" applyFont="1" applyBorder="1"/>
    <xf numFmtId="166" fontId="14" fillId="0" borderId="10" xfId="3" applyFont="1" applyFill="1" applyBorder="1" applyAlignment="1">
      <alignment horizontal="left"/>
    </xf>
    <xf numFmtId="14" fontId="14" fillId="0" borderId="63" xfId="0" applyNumberFormat="1" applyFont="1" applyFill="1" applyBorder="1" applyAlignment="1">
      <alignment horizontal="left"/>
    </xf>
    <xf numFmtId="14" fontId="14" fillId="0" borderId="63" xfId="0" applyNumberFormat="1" applyFont="1" applyFill="1" applyBorder="1" applyAlignment="1">
      <alignment horizontal="center" vertical="center" wrapText="1"/>
    </xf>
    <xf numFmtId="0" fontId="40" fillId="0" borderId="63" xfId="0" applyFont="1" applyBorder="1"/>
    <xf numFmtId="0" fontId="40" fillId="0" borderId="15" xfId="0" applyFont="1" applyBorder="1" applyAlignment="1">
      <alignment horizontal="left"/>
    </xf>
    <xf numFmtId="0" fontId="40" fillId="0" borderId="15" xfId="0" applyFont="1" applyBorder="1"/>
    <xf numFmtId="4" fontId="40" fillId="0" borderId="15" xfId="3" applyNumberFormat="1" applyFont="1" applyBorder="1" applyAlignment="1">
      <alignment vertical="center"/>
    </xf>
    <xf numFmtId="14" fontId="40" fillId="0" borderId="15" xfId="3" applyNumberFormat="1" applyFont="1" applyBorder="1" applyAlignment="1">
      <alignment horizontal="center" vertical="center"/>
    </xf>
    <xf numFmtId="14" fontId="40" fillId="0" borderId="15" xfId="0" applyNumberFormat="1" applyFont="1" applyBorder="1"/>
    <xf numFmtId="4" fontId="33" fillId="0" borderId="26" xfId="3" applyNumberFormat="1" applyFont="1" applyBorder="1" applyAlignment="1">
      <alignment vertical="center"/>
    </xf>
    <xf numFmtId="0" fontId="40" fillId="0" borderId="21" xfId="0" applyFont="1" applyBorder="1"/>
    <xf numFmtId="0" fontId="14" fillId="3" borderId="10" xfId="0" applyFont="1" applyFill="1" applyBorder="1" applyAlignment="1"/>
    <xf numFmtId="4" fontId="14" fillId="3" borderId="10" xfId="9" applyNumberFormat="1" applyFont="1" applyFill="1" applyBorder="1" applyAlignment="1">
      <alignment horizontal="right"/>
    </xf>
    <xf numFmtId="14" fontId="14" fillId="0" borderId="10" xfId="0" applyNumberFormat="1" applyFont="1" applyBorder="1" applyAlignment="1">
      <alignment horizontal="center"/>
    </xf>
    <xf numFmtId="0" fontId="40" fillId="0" borderId="0" xfId="0" applyFont="1" applyBorder="1" applyAlignment="1">
      <alignment vertical="center" wrapText="1"/>
    </xf>
    <xf numFmtId="4" fontId="33" fillId="0" borderId="27" xfId="3" applyNumberFormat="1" applyFont="1" applyBorder="1" applyAlignment="1">
      <alignment vertical="center"/>
    </xf>
    <xf numFmtId="10" fontId="38" fillId="0" borderId="0" xfId="8" applyNumberFormat="1" applyFont="1" applyBorder="1" applyAlignment="1">
      <alignment vertical="center"/>
    </xf>
    <xf numFmtId="10" fontId="40" fillId="0" borderId="0" xfId="0" applyNumberFormat="1" applyFont="1" applyBorder="1" applyAlignment="1">
      <alignment vertical="center"/>
    </xf>
    <xf numFmtId="14" fontId="14" fillId="3" borderId="10" xfId="0" applyNumberFormat="1" applyFont="1" applyFill="1" applyBorder="1" applyAlignment="1">
      <alignment horizontal="center"/>
    </xf>
    <xf numFmtId="0" fontId="40" fillId="0" borderId="12" xfId="0" applyFont="1" applyBorder="1"/>
    <xf numFmtId="4" fontId="14" fillId="3" borderId="10" xfId="0" applyNumberFormat="1" applyFont="1" applyFill="1" applyBorder="1" applyAlignment="1"/>
    <xf numFmtId="4" fontId="14" fillId="3" borderId="12" xfId="10" applyNumberFormat="1" applyFont="1" applyFill="1" applyBorder="1" applyAlignment="1"/>
    <xf numFmtId="4" fontId="40" fillId="0" borderId="10" xfId="3" applyNumberFormat="1" applyFont="1" applyBorder="1"/>
    <xf numFmtId="14" fontId="40" fillId="0" borderId="10" xfId="0" applyNumberFormat="1" applyFont="1" applyBorder="1" applyAlignment="1">
      <alignment horizontal="center"/>
    </xf>
    <xf numFmtId="0" fontId="40" fillId="3" borderId="15" xfId="0" applyFont="1" applyFill="1" applyBorder="1"/>
    <xf numFmtId="4" fontId="40" fillId="0" borderId="15" xfId="3" applyNumberFormat="1" applyFont="1" applyBorder="1"/>
    <xf numFmtId="14" fontId="40" fillId="0" borderId="15" xfId="0" applyNumberFormat="1" applyFont="1" applyBorder="1" applyAlignment="1">
      <alignment horizontal="center"/>
    </xf>
    <xf numFmtId="0" fontId="40" fillId="0" borderId="18" xfId="0" applyFont="1" applyBorder="1"/>
    <xf numFmtId="0" fontId="14" fillId="3" borderId="14" xfId="0" applyFont="1" applyFill="1" applyBorder="1" applyAlignment="1"/>
    <xf numFmtId="4" fontId="14" fillId="3" borderId="14" xfId="9" applyNumberFormat="1" applyFont="1" applyFill="1" applyBorder="1" applyAlignment="1">
      <alignment horizontal="right"/>
    </xf>
    <xf numFmtId="14" fontId="14" fillId="0" borderId="14" xfId="0" applyNumberFormat="1" applyFont="1" applyBorder="1" applyAlignment="1">
      <alignment horizontal="center"/>
    </xf>
    <xf numFmtId="0" fontId="40" fillId="3" borderId="63" xfId="0" applyFont="1" applyFill="1" applyBorder="1" applyAlignment="1">
      <alignment horizontal="left"/>
    </xf>
    <xf numFmtId="0" fontId="40" fillId="3" borderId="63" xfId="0" applyFont="1" applyFill="1" applyBorder="1"/>
    <xf numFmtId="4" fontId="40" fillId="3" borderId="63" xfId="3" applyNumberFormat="1" applyFont="1" applyFill="1" applyBorder="1" applyAlignment="1">
      <alignment horizontal="right"/>
    </xf>
    <xf numFmtId="14" fontId="40" fillId="3" borderId="63" xfId="3" applyNumberFormat="1" applyFont="1" applyFill="1" applyBorder="1" applyAlignment="1">
      <alignment horizontal="center"/>
    </xf>
    <xf numFmtId="14" fontId="40" fillId="3" borderId="63" xfId="0" applyNumberFormat="1" applyFont="1" applyFill="1" applyBorder="1"/>
    <xf numFmtId="14" fontId="40" fillId="0" borderId="0" xfId="0" applyNumberFormat="1" applyFont="1" applyBorder="1" applyAlignment="1"/>
    <xf numFmtId="14" fontId="40" fillId="0" borderId="0" xfId="0" applyNumberFormat="1" applyFont="1" applyBorder="1" applyAlignment="1">
      <alignment horizontal="center" vertical="center"/>
    </xf>
    <xf numFmtId="4" fontId="40" fillId="0" borderId="0" xfId="0" applyNumberFormat="1" applyFont="1" applyBorder="1" applyAlignment="1">
      <alignment vertical="center"/>
    </xf>
    <xf numFmtId="14" fontId="14" fillId="0" borderId="63" xfId="0" applyNumberFormat="1" applyFont="1" applyBorder="1" applyAlignment="1">
      <alignment horizontal="center"/>
    </xf>
    <xf numFmtId="0" fontId="40" fillId="0" borderId="66" xfId="0" applyFont="1" applyBorder="1"/>
    <xf numFmtId="4" fontId="40" fillId="0" borderId="63" xfId="3" applyNumberFormat="1" applyFont="1" applyBorder="1"/>
    <xf numFmtId="14" fontId="40" fillId="0" borderId="63" xfId="0" applyNumberFormat="1" applyFont="1" applyBorder="1" applyAlignment="1">
      <alignment horizontal="center"/>
    </xf>
    <xf numFmtId="14" fontId="40" fillId="0" borderId="18" xfId="0" applyNumberFormat="1" applyFont="1" applyBorder="1"/>
    <xf numFmtId="4" fontId="33" fillId="0" borderId="26" xfId="3" applyNumberFormat="1" applyFont="1" applyBorder="1" applyAlignment="1">
      <alignment horizontal="right" vertical="center"/>
    </xf>
    <xf numFmtId="0" fontId="40" fillId="0" borderId="17" xfId="0" applyFont="1" applyBorder="1" applyAlignment="1">
      <alignment horizontal="left"/>
    </xf>
    <xf numFmtId="0" fontId="40" fillId="0" borderId="10" xfId="0" applyFont="1" applyBorder="1" applyAlignment="1"/>
    <xf numFmtId="4" fontId="40" fillId="3" borderId="10" xfId="3" applyNumberFormat="1" applyFont="1" applyFill="1" applyBorder="1"/>
    <xf numFmtId="0" fontId="40" fillId="0" borderId="11" xfId="0" applyFont="1" applyBorder="1"/>
    <xf numFmtId="0" fontId="40" fillId="0" borderId="17" xfId="0" applyFont="1" applyBorder="1" applyAlignment="1"/>
    <xf numFmtId="4" fontId="40" fillId="3" borderId="17" xfId="3" applyNumberFormat="1" applyFont="1" applyFill="1" applyBorder="1"/>
    <xf numFmtId="14" fontId="40" fillId="0" borderId="17" xfId="0" applyNumberFormat="1" applyFont="1" applyBorder="1" applyAlignment="1">
      <alignment horizontal="center"/>
    </xf>
    <xf numFmtId="0" fontId="40" fillId="0" borderId="19" xfId="0" applyFont="1" applyBorder="1"/>
    <xf numFmtId="0" fontId="40" fillId="0" borderId="20" xfId="0" applyFont="1" applyBorder="1" applyAlignment="1">
      <alignment horizontal="left"/>
    </xf>
    <xf numFmtId="0" fontId="40" fillId="0" borderId="13" xfId="0" applyFont="1" applyBorder="1" applyAlignment="1"/>
    <xf numFmtId="4" fontId="40" fillId="3" borderId="13" xfId="3" applyNumberFormat="1" applyFont="1" applyFill="1" applyBorder="1"/>
    <xf numFmtId="14" fontId="40" fillId="0" borderId="13" xfId="0" applyNumberFormat="1" applyFont="1" applyBorder="1" applyAlignment="1">
      <alignment horizontal="center"/>
    </xf>
    <xf numFmtId="0" fontId="40" fillId="0" borderId="20" xfId="0" applyFont="1" applyBorder="1"/>
    <xf numFmtId="0" fontId="40" fillId="0" borderId="66" xfId="0" applyFont="1" applyBorder="1" applyAlignment="1">
      <alignment horizontal="left"/>
    </xf>
    <xf numFmtId="0" fontId="40" fillId="0" borderId="63" xfId="0" applyFont="1" applyBorder="1" applyAlignment="1"/>
    <xf numFmtId="4" fontId="40" fillId="3" borderId="63" xfId="3" applyNumberFormat="1" applyFont="1" applyFill="1" applyBorder="1"/>
    <xf numFmtId="0" fontId="40" fillId="0" borderId="65" xfId="0" applyFont="1" applyBorder="1"/>
    <xf numFmtId="0" fontId="40" fillId="3" borderId="18" xfId="0" applyFont="1" applyFill="1" applyBorder="1"/>
    <xf numFmtId="4" fontId="40" fillId="3" borderId="15" xfId="3" applyNumberFormat="1" applyFont="1" applyFill="1" applyBorder="1"/>
    <xf numFmtId="14" fontId="40" fillId="3" borderId="15" xfId="0" applyNumberFormat="1" applyFont="1" applyFill="1" applyBorder="1" applyAlignment="1">
      <alignment horizontal="center"/>
    </xf>
    <xf numFmtId="166" fontId="41" fillId="0" borderId="26" xfId="3" applyFont="1" applyBorder="1" applyAlignment="1">
      <alignment vertical="center"/>
    </xf>
    <xf numFmtId="0" fontId="14" fillId="0" borderId="17" xfId="0" applyFont="1" applyFill="1" applyBorder="1" applyAlignment="1">
      <alignment horizontal="left"/>
    </xf>
    <xf numFmtId="4" fontId="14" fillId="3" borderId="17" xfId="3" applyNumberFormat="1" applyFont="1" applyFill="1" applyBorder="1"/>
    <xf numFmtId="14" fontId="14" fillId="0" borderId="17" xfId="0" applyNumberFormat="1" applyFont="1" applyFill="1" applyBorder="1" applyAlignment="1">
      <alignment horizontal="center" vertical="center" wrapText="1"/>
    </xf>
    <xf numFmtId="0" fontId="40" fillId="0" borderId="17" xfId="0" applyFont="1" applyBorder="1"/>
    <xf numFmtId="4" fontId="40" fillId="0" borderId="63" xfId="3" applyNumberFormat="1" applyFont="1" applyBorder="1" applyAlignment="1">
      <alignment vertical="center"/>
    </xf>
    <xf numFmtId="14" fontId="40" fillId="0" borderId="63" xfId="3" applyNumberFormat="1" applyFont="1" applyBorder="1" applyAlignment="1">
      <alignment horizontal="center" vertical="center"/>
    </xf>
    <xf numFmtId="14" fontId="40" fillId="0" borderId="63" xfId="0" applyNumberFormat="1" applyFont="1" applyBorder="1"/>
    <xf numFmtId="0" fontId="14" fillId="0" borderId="15" xfId="0" applyFont="1" applyFill="1" applyBorder="1" applyAlignment="1">
      <alignment horizontal="left"/>
    </xf>
    <xf numFmtId="0" fontId="40" fillId="0" borderId="16" xfId="0" applyFont="1" applyBorder="1"/>
    <xf numFmtId="10" fontId="38" fillId="0" borderId="23" xfId="8" applyNumberFormat="1" applyFont="1" applyBorder="1" applyAlignment="1">
      <alignment vertical="center"/>
    </xf>
    <xf numFmtId="10" fontId="40" fillId="0" borderId="8" xfId="0" applyNumberFormat="1" applyFont="1" applyBorder="1" applyAlignment="1">
      <alignment vertical="center"/>
    </xf>
    <xf numFmtId="0" fontId="40" fillId="3" borderId="12" xfId="0" applyFont="1" applyFill="1" applyBorder="1"/>
    <xf numFmtId="0" fontId="40" fillId="3" borderId="20" xfId="0" applyFont="1" applyFill="1" applyBorder="1"/>
    <xf numFmtId="0" fontId="40" fillId="3" borderId="0" xfId="0" applyFont="1" applyFill="1" applyBorder="1"/>
    <xf numFmtId="4" fontId="33" fillId="3" borderId="27" xfId="3" applyNumberFormat="1" applyFont="1" applyFill="1" applyBorder="1"/>
    <xf numFmtId="14" fontId="40" fillId="3" borderId="0" xfId="3" applyNumberFormat="1" applyFont="1" applyFill="1" applyBorder="1" applyAlignment="1">
      <alignment horizontal="center"/>
    </xf>
    <xf numFmtId="10" fontId="38" fillId="3" borderId="0" xfId="8" applyNumberFormat="1" applyFont="1" applyFill="1" applyBorder="1"/>
    <xf numFmtId="10" fontId="40" fillId="3" borderId="0" xfId="0" applyNumberFormat="1" applyFont="1" applyFill="1" applyBorder="1"/>
    <xf numFmtId="4" fontId="40" fillId="0" borderId="0" xfId="3" applyNumberFormat="1" applyFont="1" applyBorder="1"/>
    <xf numFmtId="14" fontId="40" fillId="0" borderId="0" xfId="3" applyNumberFormat="1" applyFont="1" applyBorder="1" applyAlignment="1">
      <alignment horizontal="center"/>
    </xf>
    <xf numFmtId="0" fontId="33" fillId="3" borderId="55" xfId="0" applyFont="1" applyFill="1" applyBorder="1"/>
    <xf numFmtId="14" fontId="33" fillId="3" borderId="56" xfId="0" applyNumberFormat="1" applyFont="1" applyFill="1" applyBorder="1" applyAlignment="1"/>
    <xf numFmtId="4" fontId="33" fillId="3" borderId="56" xfId="3" applyNumberFormat="1" applyFont="1" applyFill="1" applyBorder="1"/>
    <xf numFmtId="14" fontId="14" fillId="0" borderId="56" xfId="3" applyNumberFormat="1" applyFont="1" applyFill="1" applyBorder="1" applyAlignment="1">
      <alignment horizontal="center"/>
    </xf>
    <xf numFmtId="0" fontId="40" fillId="3" borderId="56" xfId="0" applyFont="1" applyFill="1" applyBorder="1" applyAlignment="1">
      <alignment horizontal="center"/>
    </xf>
    <xf numFmtId="10" fontId="38" fillId="3" borderId="56" xfId="8" applyNumberFormat="1" applyFont="1" applyFill="1" applyBorder="1"/>
    <xf numFmtId="10" fontId="40" fillId="3" borderId="57" xfId="0" applyNumberFormat="1" applyFont="1" applyFill="1" applyBorder="1"/>
    <xf numFmtId="4" fontId="34" fillId="0" borderId="0" xfId="0" applyNumberFormat="1" applyFont="1"/>
    <xf numFmtId="14" fontId="34" fillId="0" borderId="0" xfId="0" applyNumberFormat="1" applyFont="1" applyAlignment="1">
      <alignment horizontal="center"/>
    </xf>
    <xf numFmtId="10" fontId="38" fillId="0" borderId="0" xfId="8" applyNumberFormat="1" applyFont="1"/>
    <xf numFmtId="10" fontId="34" fillId="0" borderId="0" xfId="0" applyNumberFormat="1" applyFont="1"/>
    <xf numFmtId="0" fontId="26" fillId="0" borderId="69" xfId="0" applyFont="1" applyBorder="1"/>
    <xf numFmtId="0" fontId="20" fillId="0" borderId="7" xfId="1" applyFont="1" applyBorder="1" applyAlignment="1"/>
    <xf numFmtId="0" fontId="20" fillId="0" borderId="28" xfId="1" applyFont="1" applyBorder="1" applyAlignment="1"/>
    <xf numFmtId="0" fontId="21" fillId="0" borderId="2" xfId="1" applyFont="1" applyBorder="1" applyAlignment="1">
      <alignment horizontal="left"/>
    </xf>
    <xf numFmtId="0" fontId="21" fillId="0" borderId="8" xfId="1" applyFont="1" applyBorder="1" applyAlignment="1">
      <alignment horizontal="left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0" fontId="19" fillId="0" borderId="58" xfId="1" applyFont="1" applyBorder="1" applyAlignment="1">
      <alignment horizontal="center"/>
    </xf>
    <xf numFmtId="0" fontId="20" fillId="0" borderId="35" xfId="1" applyFont="1" applyBorder="1" applyAlignment="1"/>
    <xf numFmtId="0" fontId="20" fillId="0" borderId="59" xfId="1" applyFont="1" applyBorder="1" applyAlignment="1"/>
    <xf numFmtId="0" fontId="20" fillId="0" borderId="60" xfId="1" applyFont="1" applyBorder="1" applyAlignment="1">
      <alignment horizontal="left"/>
    </xf>
    <xf numFmtId="0" fontId="20" fillId="0" borderId="24" xfId="1" applyFont="1" applyBorder="1" applyAlignment="1">
      <alignment horizontal="left"/>
    </xf>
    <xf numFmtId="0" fontId="21" fillId="0" borderId="2" xfId="1" applyFont="1" applyBorder="1" applyAlignment="1">
      <alignment horizontal="center"/>
    </xf>
    <xf numFmtId="0" fontId="21" fillId="0" borderId="8" xfId="1" applyFont="1" applyBorder="1" applyAlignment="1">
      <alignment horizontal="center"/>
    </xf>
    <xf numFmtId="0" fontId="20" fillId="0" borderId="30" xfId="1" applyFont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0" fillId="0" borderId="1" xfId="1" applyFont="1" applyBorder="1" applyAlignment="1">
      <alignment horizontal="left"/>
    </xf>
    <xf numFmtId="0" fontId="22" fillId="0" borderId="2" xfId="2" applyFont="1" applyBorder="1" applyAlignment="1" applyProtection="1">
      <alignment horizontal="left"/>
    </xf>
    <xf numFmtId="0" fontId="22" fillId="0" borderId="8" xfId="2" applyFont="1" applyBorder="1" applyAlignment="1" applyProtection="1">
      <alignment horizontal="left"/>
    </xf>
    <xf numFmtId="0" fontId="20" fillId="0" borderId="31" xfId="1" applyFont="1" applyBorder="1" applyAlignment="1">
      <alignment horizontal="left"/>
    </xf>
    <xf numFmtId="0" fontId="20" fillId="0" borderId="32" xfId="1" applyFont="1" applyBorder="1" applyAlignment="1">
      <alignment horizontal="left"/>
    </xf>
    <xf numFmtId="0" fontId="20" fillId="0" borderId="4" xfId="1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0" fillId="0" borderId="36" xfId="1" applyFont="1" applyBorder="1" applyAlignment="1">
      <alignment horizontal="center"/>
    </xf>
    <xf numFmtId="0" fontId="20" fillId="0" borderId="37" xfId="1" applyFont="1" applyBorder="1" applyAlignment="1">
      <alignment horizontal="center"/>
    </xf>
    <xf numFmtId="0" fontId="20" fillId="0" borderId="38" xfId="1" applyFont="1" applyBorder="1" applyAlignment="1">
      <alignment horizontal="center"/>
    </xf>
    <xf numFmtId="0" fontId="20" fillId="0" borderId="5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4" xfId="1" applyFont="1" applyBorder="1"/>
    <xf numFmtId="0" fontId="20" fillId="0" borderId="61" xfId="1" applyFont="1" applyBorder="1"/>
    <xf numFmtId="0" fontId="21" fillId="0" borderId="62" xfId="1" applyFont="1" applyBorder="1" applyAlignment="1">
      <alignment horizontal="center"/>
    </xf>
    <xf numFmtId="0" fontId="21" fillId="0" borderId="25" xfId="1" applyFont="1" applyBorder="1" applyAlignment="1">
      <alignment horizont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164" fontId="21" fillId="0" borderId="53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14" fontId="27" fillId="0" borderId="10" xfId="0" applyNumberFormat="1" applyFont="1" applyBorder="1" applyAlignment="1">
      <alignment horizontal="center"/>
    </xf>
    <xf numFmtId="44" fontId="27" fillId="0" borderId="10" xfId="0" applyNumberFormat="1" applyFont="1" applyBorder="1" applyAlignment="1">
      <alignment horizontal="center"/>
    </xf>
    <xf numFmtId="14" fontId="27" fillId="0" borderId="12" xfId="0" applyNumberFormat="1" applyFont="1" applyBorder="1" applyAlignment="1">
      <alignment horizontal="center"/>
    </xf>
    <xf numFmtId="14" fontId="27" fillId="0" borderId="71" xfId="0" applyNumberFormat="1" applyFont="1" applyBorder="1" applyAlignment="1">
      <alignment horizontal="center"/>
    </xf>
    <xf numFmtId="14" fontId="27" fillId="0" borderId="72" xfId="0" applyNumberFormat="1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71" xfId="0" applyFont="1" applyBorder="1" applyAlignment="1">
      <alignment horizontal="center"/>
    </xf>
    <xf numFmtId="0" fontId="29" fillId="0" borderId="72" xfId="0" applyFont="1" applyBorder="1" applyAlignment="1">
      <alignment horizontal="center"/>
    </xf>
    <xf numFmtId="0" fontId="29" fillId="0" borderId="63" xfId="0" applyNumberFormat="1" applyFont="1" applyBorder="1" applyAlignment="1">
      <alignment horizontal="center"/>
    </xf>
    <xf numFmtId="0" fontId="29" fillId="0" borderId="13" xfId="0" applyNumberFormat="1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14" fontId="29" fillId="0" borderId="63" xfId="0" applyNumberFormat="1" applyFont="1" applyBorder="1" applyAlignment="1">
      <alignment horizontal="center"/>
    </xf>
    <xf numFmtId="14" fontId="29" fillId="0" borderId="13" xfId="0" applyNumberFormat="1" applyFont="1" applyBorder="1" applyAlignment="1">
      <alignment horizontal="center"/>
    </xf>
    <xf numFmtId="44" fontId="29" fillId="0" borderId="63" xfId="0" applyNumberFormat="1" applyFont="1" applyBorder="1" applyAlignment="1">
      <alignment horizontal="center"/>
    </xf>
    <xf numFmtId="44" fontId="29" fillId="0" borderId="13" xfId="0" applyNumberFormat="1" applyFont="1" applyBorder="1" applyAlignment="1">
      <alignment horizontal="center"/>
    </xf>
    <xf numFmtId="14" fontId="29" fillId="0" borderId="66" xfId="0" applyNumberFormat="1" applyFont="1" applyBorder="1" applyAlignment="1">
      <alignment horizontal="center"/>
    </xf>
    <xf numFmtId="14" fontId="29" fillId="0" borderId="70" xfId="0" applyNumberFormat="1" applyFont="1" applyBorder="1" applyAlignment="1">
      <alignment horizontal="center"/>
    </xf>
    <xf numFmtId="14" fontId="29" fillId="0" borderId="20" xfId="0" applyNumberFormat="1" applyFont="1" applyBorder="1" applyAlignment="1">
      <alignment horizontal="center"/>
    </xf>
    <xf numFmtId="14" fontId="29" fillId="0" borderId="16" xfId="0" applyNumberFormat="1" applyFont="1" applyBorder="1" applyAlignment="1">
      <alignment horizontal="center"/>
    </xf>
    <xf numFmtId="44" fontId="29" fillId="0" borderId="17" xfId="0" applyNumberFormat="1" applyFont="1" applyBorder="1" applyAlignment="1">
      <alignment horizontal="center"/>
    </xf>
    <xf numFmtId="0" fontId="29" fillId="0" borderId="17" xfId="0" applyNumberFormat="1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14" fontId="29" fillId="0" borderId="17" xfId="0" applyNumberFormat="1" applyFont="1" applyBorder="1" applyAlignment="1">
      <alignment horizontal="center"/>
    </xf>
    <xf numFmtId="0" fontId="29" fillId="0" borderId="10" xfId="0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44" fontId="29" fillId="0" borderId="10" xfId="0" applyNumberFormat="1" applyFont="1" applyBorder="1" applyAlignment="1">
      <alignment horizontal="left"/>
    </xf>
    <xf numFmtId="0" fontId="29" fillId="0" borderId="12" xfId="0" applyFont="1" applyBorder="1" applyAlignment="1">
      <alignment horizontal="left"/>
    </xf>
    <xf numFmtId="0" fontId="29" fillId="0" borderId="71" xfId="0" applyFont="1" applyBorder="1" applyAlignment="1">
      <alignment horizontal="left"/>
    </xf>
    <xf numFmtId="0" fontId="29" fillId="0" borderId="72" xfId="0" applyFont="1" applyBorder="1" applyAlignment="1">
      <alignment horizontal="left"/>
    </xf>
    <xf numFmtId="0" fontId="28" fillId="0" borderId="12" xfId="0" applyFont="1" applyBorder="1" applyAlignment="1">
      <alignment horizontal="center"/>
    </xf>
    <xf numFmtId="0" fontId="28" fillId="0" borderId="71" xfId="0" applyFont="1" applyBorder="1" applyAlignment="1">
      <alignment horizontal="center"/>
    </xf>
    <xf numFmtId="0" fontId="28" fillId="0" borderId="7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0" fontId="30" fillId="0" borderId="72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4" fontId="29" fillId="0" borderId="12" xfId="0" applyNumberFormat="1" applyFont="1" applyBorder="1" applyAlignment="1">
      <alignment horizontal="center"/>
    </xf>
    <xf numFmtId="14" fontId="29" fillId="0" borderId="71" xfId="0" applyNumberFormat="1" applyFont="1" applyBorder="1" applyAlignment="1">
      <alignment horizontal="center"/>
    </xf>
    <xf numFmtId="14" fontId="29" fillId="0" borderId="72" xfId="0" applyNumberFormat="1" applyFont="1" applyBorder="1" applyAlignment="1">
      <alignment horizontal="center"/>
    </xf>
    <xf numFmtId="0" fontId="33" fillId="0" borderId="34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33" fillId="0" borderId="47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4" fontId="33" fillId="0" borderId="48" xfId="0" applyNumberFormat="1" applyFont="1" applyBorder="1" applyAlignment="1">
      <alignment horizontal="center" vertical="center"/>
    </xf>
    <xf numFmtId="4" fontId="33" fillId="0" borderId="13" xfId="0" applyNumberFormat="1" applyFont="1" applyBorder="1" applyAlignment="1">
      <alignment horizontal="center" vertical="center"/>
    </xf>
    <xf numFmtId="14" fontId="33" fillId="0" borderId="45" xfId="0" applyNumberFormat="1" applyFont="1" applyFill="1" applyBorder="1" applyAlignment="1">
      <alignment horizontal="center" vertical="center" wrapText="1"/>
    </xf>
    <xf numFmtId="14" fontId="33" fillId="0" borderId="46" xfId="0" applyNumberFormat="1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center" wrapText="1"/>
    </xf>
    <xf numFmtId="10" fontId="38" fillId="0" borderId="39" xfId="8" applyNumberFormat="1" applyFont="1" applyBorder="1" applyAlignment="1">
      <alignment horizontal="center" vertical="center" wrapText="1"/>
    </xf>
    <xf numFmtId="10" fontId="38" fillId="0" borderId="23" xfId="8" applyNumberFormat="1" applyFont="1" applyBorder="1" applyAlignment="1">
      <alignment horizontal="center" vertical="center" wrapText="1"/>
    </xf>
    <xf numFmtId="10" fontId="33" fillId="0" borderId="39" xfId="0" applyNumberFormat="1" applyFont="1" applyBorder="1" applyAlignment="1">
      <alignment horizontal="center" vertical="center" wrapText="1"/>
    </xf>
    <xf numFmtId="10" fontId="33" fillId="0" borderId="23" xfId="0" applyNumberFormat="1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10" fontId="38" fillId="0" borderId="46" xfId="8" applyNumberFormat="1" applyFont="1" applyBorder="1" applyAlignment="1">
      <alignment horizontal="center" vertical="center"/>
    </xf>
    <xf numFmtId="10" fontId="33" fillId="0" borderId="23" xfId="0" applyNumberFormat="1" applyFont="1" applyBorder="1" applyAlignment="1"/>
    <xf numFmtId="0" fontId="40" fillId="0" borderId="40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10" fontId="38" fillId="0" borderId="14" xfId="8" applyNumberFormat="1" applyFont="1" applyBorder="1" applyAlignment="1">
      <alignment horizontal="center" vertical="center"/>
    </xf>
    <xf numFmtId="10" fontId="38" fillId="0" borderId="10" xfId="8" applyNumberFormat="1" applyFont="1" applyBorder="1" applyAlignment="1">
      <alignment horizontal="center" vertical="center"/>
    </xf>
    <xf numFmtId="10" fontId="38" fillId="0" borderId="63" xfId="8" applyNumberFormat="1" applyFont="1" applyBorder="1" applyAlignment="1">
      <alignment horizontal="center" vertical="center"/>
    </xf>
    <xf numFmtId="10" fontId="38" fillId="0" borderId="15" xfId="8" applyNumberFormat="1" applyFont="1" applyBorder="1" applyAlignment="1">
      <alignment horizontal="center" vertical="center"/>
    </xf>
    <xf numFmtId="10" fontId="40" fillId="0" borderId="42" xfId="0" applyNumberFormat="1" applyFont="1" applyBorder="1" applyAlignment="1">
      <alignment horizontal="center" vertical="center"/>
    </xf>
    <xf numFmtId="10" fontId="40" fillId="0" borderId="11" xfId="0" applyNumberFormat="1" applyFont="1" applyBorder="1" applyAlignment="1">
      <alignment horizontal="center" vertical="center"/>
    </xf>
    <xf numFmtId="10" fontId="40" fillId="0" borderId="65" xfId="0" applyNumberFormat="1" applyFont="1" applyBorder="1" applyAlignment="1">
      <alignment horizontal="center" vertical="center"/>
    </xf>
    <xf numFmtId="10" fontId="40" fillId="0" borderId="43" xfId="0" applyNumberFormat="1" applyFont="1" applyBorder="1" applyAlignment="1">
      <alignment horizontal="center" vertical="center"/>
    </xf>
    <xf numFmtId="10" fontId="38" fillId="0" borderId="23" xfId="8" applyNumberFormat="1" applyFont="1" applyBorder="1" applyAlignment="1">
      <alignment horizontal="center" vertical="center"/>
    </xf>
    <xf numFmtId="10" fontId="38" fillId="0" borderId="26" xfId="8" applyNumberFormat="1" applyFont="1" applyBorder="1" applyAlignment="1">
      <alignment horizontal="center" vertical="center"/>
    </xf>
    <xf numFmtId="10" fontId="40" fillId="0" borderId="23" xfId="0" applyNumberFormat="1" applyFont="1" applyBorder="1" applyAlignment="1">
      <alignment horizontal="center" vertical="center"/>
    </xf>
    <xf numFmtId="10" fontId="40" fillId="0" borderId="26" xfId="0" applyNumberFormat="1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10" fontId="40" fillId="0" borderId="8" xfId="0" applyNumberFormat="1" applyFont="1" applyBorder="1" applyAlignment="1">
      <alignment horizontal="center" vertical="center"/>
    </xf>
    <xf numFmtId="10" fontId="40" fillId="0" borderId="25" xfId="0" applyNumberFormat="1" applyFont="1" applyBorder="1" applyAlignment="1">
      <alignment horizontal="center" vertical="center"/>
    </xf>
    <xf numFmtId="0" fontId="35" fillId="3" borderId="35" xfId="0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center" vertical="center"/>
    </xf>
    <xf numFmtId="0" fontId="35" fillId="3" borderId="24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34" xfId="0" applyFont="1" applyFill="1" applyBorder="1" applyAlignment="1">
      <alignment horizontal="center" vertical="center"/>
    </xf>
    <xf numFmtId="0" fontId="35" fillId="3" borderId="22" xfId="0" applyFont="1" applyFill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/>
    </xf>
    <xf numFmtId="0" fontId="36" fillId="3" borderId="21" xfId="4" applyFont="1" applyFill="1" applyBorder="1" applyAlignment="1">
      <alignment horizontal="center" vertical="center" wrapText="1"/>
    </xf>
    <xf numFmtId="0" fontId="36" fillId="3" borderId="0" xfId="4" applyFont="1" applyFill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67" xfId="0" applyFont="1" applyBorder="1" applyAlignment="1">
      <alignment horizontal="center" vertical="center" wrapText="1"/>
    </xf>
    <xf numFmtId="10" fontId="38" fillId="0" borderId="17" xfId="8" applyNumberFormat="1" applyFont="1" applyBorder="1" applyAlignment="1">
      <alignment horizontal="center" vertical="center"/>
    </xf>
    <xf numFmtId="10" fontId="40" fillId="0" borderId="68" xfId="0" applyNumberFormat="1" applyFont="1" applyBorder="1" applyAlignment="1">
      <alignment horizontal="center" vertical="center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204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204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204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204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204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204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204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204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204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204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2724151</xdr:colOff>
      <xdr:row>3</xdr:row>
      <xdr:rowOff>19049</xdr:rowOff>
    </xdr:from>
    <xdr:to>
      <xdr:col>2</xdr:col>
      <xdr:colOff>3158491</xdr:colOff>
      <xdr:row>4</xdr:row>
      <xdr:rowOff>228599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6" y="619124"/>
          <a:ext cx="4343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180975</xdr:rowOff>
    </xdr:from>
    <xdr:to>
      <xdr:col>2</xdr:col>
      <xdr:colOff>386715</xdr:colOff>
      <xdr:row>3</xdr:row>
      <xdr:rowOff>19050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80975"/>
          <a:ext cx="42481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6"/>
  <sheetViews>
    <sheetView tabSelected="1" topLeftCell="C182" zoomScaleNormal="100" workbookViewId="0">
      <selection activeCell="C216" sqref="C216"/>
    </sheetView>
  </sheetViews>
  <sheetFormatPr defaultColWidth="8" defaultRowHeight="15" x14ac:dyDescent="0.2"/>
  <cols>
    <col min="1" max="1" width="18.42578125" style="5" customWidth="1"/>
    <col min="2" max="2" width="24" style="5" customWidth="1"/>
    <col min="3" max="3" width="59.5703125" style="5" customWidth="1"/>
    <col min="4" max="4" width="45.42578125" style="5" customWidth="1"/>
    <col min="5" max="5" width="26.85546875" style="7" customWidth="1"/>
    <col min="6" max="6" width="22.85546875" style="8" customWidth="1"/>
    <col min="7" max="7" width="17" style="9" customWidth="1"/>
    <col min="8" max="8" width="19.28515625" style="6" customWidth="1"/>
    <col min="9" max="9" width="11.42578125" style="5" customWidth="1"/>
    <col min="10" max="10" width="8" style="5"/>
    <col min="11" max="18" width="8" style="5" customWidth="1"/>
    <col min="19" max="16384" width="8" style="5"/>
  </cols>
  <sheetData>
    <row r="1" spans="1:8" ht="15.75" customHeight="1" x14ac:dyDescent="0.2">
      <c r="A1" s="260" t="s">
        <v>39</v>
      </c>
      <c r="B1" s="261"/>
      <c r="C1" s="261"/>
      <c r="D1" s="261"/>
      <c r="E1" s="261"/>
      <c r="F1" s="261"/>
      <c r="G1" s="261"/>
      <c r="H1" s="261"/>
    </row>
    <row r="2" spans="1:8" ht="15.75" customHeight="1" x14ac:dyDescent="0.2">
      <c r="A2" s="261"/>
      <c r="B2" s="261"/>
      <c r="C2" s="261"/>
      <c r="D2" s="261"/>
      <c r="E2" s="261"/>
      <c r="F2" s="261"/>
      <c r="G2" s="261"/>
      <c r="H2" s="261"/>
    </row>
    <row r="3" spans="1:8" ht="15.75" customHeight="1" x14ac:dyDescent="0.2">
      <c r="A3" s="261"/>
      <c r="B3" s="261"/>
      <c r="C3" s="261"/>
      <c r="D3" s="261"/>
      <c r="E3" s="261"/>
      <c r="F3" s="261"/>
      <c r="G3" s="261"/>
      <c r="H3" s="261"/>
    </row>
    <row r="4" spans="1:8" ht="15.75" customHeight="1" x14ac:dyDescent="0.2">
      <c r="A4" s="261"/>
      <c r="B4" s="261"/>
      <c r="C4" s="261"/>
      <c r="D4" s="261"/>
      <c r="E4" s="261"/>
      <c r="F4" s="261"/>
      <c r="G4" s="261"/>
      <c r="H4" s="261"/>
    </row>
    <row r="5" spans="1:8" ht="80.25" customHeight="1" x14ac:dyDescent="0.2">
      <c r="A5" s="261"/>
      <c r="B5" s="261"/>
      <c r="C5" s="261"/>
      <c r="D5" s="261"/>
      <c r="E5" s="261"/>
      <c r="F5" s="261"/>
      <c r="G5" s="261"/>
      <c r="H5" s="261"/>
    </row>
    <row r="6" spans="1:8" ht="18.75" thickBot="1" x14ac:dyDescent="0.3">
      <c r="A6" s="262"/>
      <c r="B6" s="262"/>
      <c r="C6" s="262"/>
      <c r="D6" s="262"/>
      <c r="E6" s="262"/>
      <c r="F6" s="262"/>
      <c r="G6" s="262"/>
      <c r="H6" s="262"/>
    </row>
    <row r="7" spans="1:8" ht="19.5" customHeight="1" thickBot="1" x14ac:dyDescent="0.3">
      <c r="A7" s="263" t="s">
        <v>20</v>
      </c>
      <c r="B7" s="263"/>
      <c r="C7" s="263"/>
      <c r="D7" s="263"/>
      <c r="E7" s="263"/>
      <c r="F7" s="263"/>
      <c r="G7" s="263"/>
      <c r="H7" s="263"/>
    </row>
    <row r="8" spans="1:8" ht="20.25" customHeight="1" x14ac:dyDescent="0.25">
      <c r="A8" s="264" t="s">
        <v>34</v>
      </c>
      <c r="B8" s="265"/>
      <c r="C8" s="265"/>
      <c r="D8" s="266"/>
      <c r="E8" s="266"/>
      <c r="F8" s="266"/>
      <c r="G8" s="266"/>
      <c r="H8" s="267"/>
    </row>
    <row r="9" spans="1:8" ht="18" x14ac:dyDescent="0.25">
      <c r="A9" s="256" t="s">
        <v>35</v>
      </c>
      <c r="B9" s="257"/>
      <c r="C9" s="257"/>
      <c r="D9" s="268"/>
      <c r="E9" s="268"/>
      <c r="F9" s="268"/>
      <c r="G9" s="268"/>
      <c r="H9" s="269"/>
    </row>
    <row r="10" spans="1:8" ht="18" x14ac:dyDescent="0.25">
      <c r="A10" s="256" t="s">
        <v>36</v>
      </c>
      <c r="B10" s="257"/>
      <c r="C10" s="257"/>
      <c r="D10" s="258"/>
      <c r="E10" s="258"/>
      <c r="F10" s="258"/>
      <c r="G10" s="258"/>
      <c r="H10" s="259"/>
    </row>
    <row r="11" spans="1:8" ht="18" x14ac:dyDescent="0.25">
      <c r="A11" s="256" t="s">
        <v>37</v>
      </c>
      <c r="B11" s="257"/>
      <c r="C11" s="257"/>
      <c r="D11" s="258"/>
      <c r="E11" s="258"/>
      <c r="F11" s="258"/>
      <c r="G11" s="258"/>
      <c r="H11" s="259"/>
    </row>
    <row r="12" spans="1:8" ht="18" x14ac:dyDescent="0.25">
      <c r="A12" s="256" t="s">
        <v>38</v>
      </c>
      <c r="B12" s="257"/>
      <c r="C12" s="257"/>
      <c r="D12" s="274"/>
      <c r="E12" s="274"/>
      <c r="F12" s="274"/>
      <c r="G12" s="274"/>
      <c r="H12" s="275"/>
    </row>
    <row r="13" spans="1:8" ht="18" x14ac:dyDescent="0.25">
      <c r="A13" s="24"/>
      <c r="B13" s="25"/>
      <c r="C13" s="25"/>
      <c r="D13" s="26"/>
      <c r="E13" s="26"/>
      <c r="F13" s="26"/>
      <c r="G13" s="26"/>
      <c r="H13" s="27"/>
    </row>
    <row r="14" spans="1:8" ht="18.75" thickBot="1" x14ac:dyDescent="0.3">
      <c r="A14" s="24" t="s">
        <v>154</v>
      </c>
      <c r="B14" s="25"/>
      <c r="C14" s="25"/>
      <c r="D14" s="26"/>
      <c r="E14" s="26"/>
      <c r="F14" s="26"/>
      <c r="G14" s="26"/>
      <c r="H14" s="27"/>
    </row>
    <row r="15" spans="1:8" ht="18.75" customHeight="1" thickBot="1" x14ac:dyDescent="0.3">
      <c r="A15" s="280" t="s">
        <v>31</v>
      </c>
      <c r="B15" s="281"/>
      <c r="C15" s="281"/>
      <c r="D15" s="282"/>
      <c r="E15" s="26"/>
      <c r="F15" s="26"/>
      <c r="G15" s="26"/>
      <c r="H15" s="27"/>
    </row>
    <row r="16" spans="1:8" ht="20.25" customHeight="1" x14ac:dyDescent="0.25">
      <c r="A16" s="276" t="s">
        <v>16</v>
      </c>
      <c r="B16" s="277"/>
      <c r="C16" s="277"/>
      <c r="D16" s="28">
        <v>72551.740000000005</v>
      </c>
      <c r="E16" s="26"/>
      <c r="F16" s="26"/>
      <c r="G16" s="26"/>
      <c r="H16" s="27"/>
    </row>
    <row r="17" spans="1:8" ht="18" x14ac:dyDescent="0.25">
      <c r="A17" s="272" t="s">
        <v>0</v>
      </c>
      <c r="B17" s="273"/>
      <c r="C17" s="273"/>
      <c r="D17" s="29">
        <v>154518.5</v>
      </c>
      <c r="E17" s="30"/>
      <c r="F17" s="31"/>
      <c r="G17" s="31"/>
      <c r="H17" s="32"/>
    </row>
    <row r="18" spans="1:8" ht="18" x14ac:dyDescent="0.25">
      <c r="A18" s="272" t="s">
        <v>17</v>
      </c>
      <c r="B18" s="273"/>
      <c r="C18" s="273"/>
      <c r="D18" s="33">
        <v>34578</v>
      </c>
      <c r="E18" s="34"/>
      <c r="F18" s="31"/>
      <c r="G18" s="31"/>
      <c r="H18" s="32"/>
    </row>
    <row r="19" spans="1:8" ht="18" x14ac:dyDescent="0.25">
      <c r="A19" s="272" t="s">
        <v>1</v>
      </c>
      <c r="B19" s="273"/>
      <c r="C19" s="273"/>
      <c r="D19" s="35" t="s">
        <v>149</v>
      </c>
      <c r="E19" s="36"/>
      <c r="F19" s="31"/>
      <c r="G19" s="31"/>
      <c r="H19" s="32"/>
    </row>
    <row r="20" spans="1:8" ht="18" x14ac:dyDescent="0.25">
      <c r="A20" s="272" t="s">
        <v>18</v>
      </c>
      <c r="B20" s="273"/>
      <c r="C20" s="273"/>
      <c r="D20" s="29">
        <v>1.2</v>
      </c>
      <c r="E20" s="36"/>
      <c r="F20" s="31"/>
      <c r="G20" s="31"/>
      <c r="H20" s="32"/>
    </row>
    <row r="21" spans="1:8" ht="18" x14ac:dyDescent="0.25">
      <c r="A21" s="272" t="s">
        <v>2</v>
      </c>
      <c r="B21" s="273"/>
      <c r="C21" s="273"/>
      <c r="D21" s="37">
        <v>394.05</v>
      </c>
      <c r="E21" s="38"/>
      <c r="F21" s="31"/>
      <c r="G21" s="31"/>
      <c r="H21" s="32"/>
    </row>
    <row r="22" spans="1:8" ht="18" x14ac:dyDescent="0.25">
      <c r="A22" s="278" t="s">
        <v>15</v>
      </c>
      <c r="B22" s="279"/>
      <c r="C22" s="279"/>
      <c r="D22" s="39">
        <v>262043.49</v>
      </c>
      <c r="E22" s="38"/>
      <c r="F22" s="31"/>
      <c r="G22" s="31"/>
      <c r="H22" s="32"/>
    </row>
    <row r="23" spans="1:8" ht="16.5" customHeight="1" x14ac:dyDescent="0.25">
      <c r="A23" s="278" t="s">
        <v>32</v>
      </c>
      <c r="B23" s="279"/>
      <c r="C23" s="279"/>
      <c r="D23" s="40">
        <v>232610.09</v>
      </c>
      <c r="E23" s="41" t="s">
        <v>19</v>
      </c>
      <c r="F23" s="42" t="s">
        <v>3</v>
      </c>
      <c r="G23" s="43"/>
      <c r="H23" s="44" t="s">
        <v>4</v>
      </c>
    </row>
    <row r="24" spans="1:8" ht="19.5" customHeight="1" thickBot="1" x14ac:dyDescent="0.3">
      <c r="A24" s="270" t="s">
        <v>33</v>
      </c>
      <c r="B24" s="271"/>
      <c r="C24" s="271"/>
      <c r="D24" s="45">
        <v>29433.4</v>
      </c>
      <c r="E24" s="46">
        <v>29433.4</v>
      </c>
      <c r="F24" s="43">
        <v>0</v>
      </c>
      <c r="G24" s="43"/>
      <c r="H24" s="47">
        <f>D24-E24-F24</f>
        <v>0</v>
      </c>
    </row>
    <row r="25" spans="1:8" ht="18.75" thickBot="1" x14ac:dyDescent="0.3">
      <c r="A25" s="285"/>
      <c r="B25" s="286"/>
      <c r="C25" s="287"/>
      <c r="D25" s="287"/>
      <c r="E25" s="287"/>
      <c r="F25" s="287"/>
      <c r="G25" s="287"/>
      <c r="H25" s="288"/>
    </row>
    <row r="26" spans="1:8" ht="18.75" thickBot="1" x14ac:dyDescent="0.3">
      <c r="A26" s="48"/>
      <c r="B26" s="48"/>
      <c r="C26" s="48"/>
      <c r="D26" s="48"/>
      <c r="E26" s="38"/>
      <c r="F26" s="48"/>
      <c r="G26" s="48"/>
      <c r="H26" s="48"/>
    </row>
    <row r="27" spans="1:8" ht="18.75" thickBot="1" x14ac:dyDescent="0.25">
      <c r="A27" s="289" t="s">
        <v>6</v>
      </c>
      <c r="B27" s="290"/>
      <c r="C27" s="290"/>
      <c r="D27" s="291" t="s">
        <v>7</v>
      </c>
      <c r="E27" s="291"/>
      <c r="F27" s="291"/>
      <c r="G27" s="291"/>
      <c r="H27" s="292"/>
    </row>
    <row r="28" spans="1:8" ht="15" customHeight="1" x14ac:dyDescent="0.2">
      <c r="A28" s="293" t="s">
        <v>8</v>
      </c>
      <c r="B28" s="294"/>
      <c r="C28" s="294" t="s">
        <v>9</v>
      </c>
      <c r="D28" s="295" t="s">
        <v>10</v>
      </c>
      <c r="E28" s="296" t="s">
        <v>11</v>
      </c>
      <c r="F28" s="295" t="s">
        <v>29</v>
      </c>
      <c r="G28" s="298" t="s">
        <v>12</v>
      </c>
      <c r="H28" s="283" t="s">
        <v>13</v>
      </c>
    </row>
    <row r="29" spans="1:8" ht="18" x14ac:dyDescent="0.25">
      <c r="A29" s="49" t="s">
        <v>21</v>
      </c>
      <c r="B29" s="50" t="s">
        <v>121</v>
      </c>
      <c r="C29" s="294"/>
      <c r="D29" s="294"/>
      <c r="E29" s="297"/>
      <c r="F29" s="294"/>
      <c r="G29" s="299"/>
      <c r="H29" s="284"/>
    </row>
    <row r="30" spans="1:8" ht="18" x14ac:dyDescent="0.25">
      <c r="A30" s="51">
        <v>44126</v>
      </c>
      <c r="B30" s="50">
        <v>24811</v>
      </c>
      <c r="C30" s="52" t="s">
        <v>155</v>
      </c>
      <c r="D30" s="52" t="s">
        <v>156</v>
      </c>
      <c r="E30" s="53">
        <v>14808.43</v>
      </c>
      <c r="F30" s="54">
        <v>110301</v>
      </c>
      <c r="G30" s="17">
        <v>44138</v>
      </c>
      <c r="H30" s="18" t="s">
        <v>41</v>
      </c>
    </row>
    <row r="31" spans="1:8" ht="18" x14ac:dyDescent="0.25">
      <c r="A31" s="51">
        <v>44123</v>
      </c>
      <c r="B31" s="54">
        <v>281783</v>
      </c>
      <c r="C31" s="52" t="s">
        <v>157</v>
      </c>
      <c r="D31" s="52" t="s">
        <v>158</v>
      </c>
      <c r="E31" s="53">
        <v>2703.1</v>
      </c>
      <c r="F31" s="54">
        <v>110302</v>
      </c>
      <c r="G31" s="17">
        <v>44138</v>
      </c>
      <c r="H31" s="18" t="s">
        <v>41</v>
      </c>
    </row>
    <row r="32" spans="1:8" ht="18" x14ac:dyDescent="0.25">
      <c r="A32" s="51">
        <v>44124</v>
      </c>
      <c r="B32" s="54">
        <v>281928</v>
      </c>
      <c r="C32" s="52" t="s">
        <v>157</v>
      </c>
      <c r="D32" s="52" t="s">
        <v>159</v>
      </c>
      <c r="E32" s="53">
        <v>2830.8</v>
      </c>
      <c r="F32" s="54">
        <v>110303</v>
      </c>
      <c r="G32" s="17">
        <v>44138</v>
      </c>
      <c r="H32" s="18" t="s">
        <v>41</v>
      </c>
    </row>
    <row r="33" spans="1:8" ht="18" x14ac:dyDescent="0.25">
      <c r="A33" s="51">
        <v>44121</v>
      </c>
      <c r="B33" s="54">
        <v>1156</v>
      </c>
      <c r="C33" s="52" t="s">
        <v>144</v>
      </c>
      <c r="D33" s="52" t="s">
        <v>148</v>
      </c>
      <c r="E33" s="53">
        <v>3213</v>
      </c>
      <c r="F33" s="54">
        <v>110304</v>
      </c>
      <c r="G33" s="17">
        <v>44138</v>
      </c>
      <c r="H33" s="18" t="s">
        <v>41</v>
      </c>
    </row>
    <row r="34" spans="1:8" ht="18" x14ac:dyDescent="0.25">
      <c r="A34" s="55">
        <v>44138</v>
      </c>
      <c r="B34" s="54">
        <v>5937</v>
      </c>
      <c r="C34" s="52" t="s">
        <v>142</v>
      </c>
      <c r="D34" s="52" t="s">
        <v>110</v>
      </c>
      <c r="E34" s="53">
        <v>1451.55</v>
      </c>
      <c r="F34" s="54">
        <v>110305</v>
      </c>
      <c r="G34" s="17">
        <v>44138</v>
      </c>
      <c r="H34" s="18" t="s">
        <v>41</v>
      </c>
    </row>
    <row r="35" spans="1:8" ht="18" x14ac:dyDescent="0.25">
      <c r="A35" s="55">
        <v>44136</v>
      </c>
      <c r="B35" s="21">
        <v>813090700121813</v>
      </c>
      <c r="C35" s="52" t="s">
        <v>160</v>
      </c>
      <c r="D35" s="52" t="s">
        <v>161</v>
      </c>
      <c r="E35" s="53">
        <v>54.95</v>
      </c>
      <c r="F35" s="21">
        <v>813090700121813</v>
      </c>
      <c r="G35" s="17">
        <v>44139</v>
      </c>
      <c r="H35" s="18" t="s">
        <v>42</v>
      </c>
    </row>
    <row r="36" spans="1:8" ht="18" x14ac:dyDescent="0.25">
      <c r="A36" s="51">
        <v>44123</v>
      </c>
      <c r="B36" s="54" t="s">
        <v>162</v>
      </c>
      <c r="C36" s="52" t="s">
        <v>163</v>
      </c>
      <c r="D36" s="52" t="s">
        <v>164</v>
      </c>
      <c r="E36" s="53">
        <v>133.36000000000001</v>
      </c>
      <c r="F36" s="54">
        <v>11015</v>
      </c>
      <c r="G36" s="17">
        <v>44140</v>
      </c>
      <c r="H36" s="18" t="s">
        <v>40</v>
      </c>
    </row>
    <row r="37" spans="1:8" ht="18" x14ac:dyDescent="0.25">
      <c r="A37" s="51">
        <v>44123</v>
      </c>
      <c r="B37" s="54" t="s">
        <v>165</v>
      </c>
      <c r="C37" s="52" t="s">
        <v>166</v>
      </c>
      <c r="D37" s="52" t="s">
        <v>43</v>
      </c>
      <c r="E37" s="53">
        <v>5085.6000000000004</v>
      </c>
      <c r="F37" s="21">
        <v>550583000126863</v>
      </c>
      <c r="G37" s="17">
        <v>44141</v>
      </c>
      <c r="H37" s="18" t="s">
        <v>44</v>
      </c>
    </row>
    <row r="38" spans="1:8" ht="18" x14ac:dyDescent="0.25">
      <c r="A38" s="55">
        <v>44105</v>
      </c>
      <c r="B38" s="50">
        <v>0</v>
      </c>
      <c r="C38" s="52" t="s">
        <v>139</v>
      </c>
      <c r="D38" s="52" t="s">
        <v>63</v>
      </c>
      <c r="E38" s="53">
        <v>2605</v>
      </c>
      <c r="F38" s="21">
        <v>551206000033530</v>
      </c>
      <c r="G38" s="17">
        <v>44141</v>
      </c>
      <c r="H38" s="18" t="s">
        <v>44</v>
      </c>
    </row>
    <row r="39" spans="1:8" ht="18" x14ac:dyDescent="0.2">
      <c r="A39" s="56">
        <v>44105</v>
      </c>
      <c r="B39" s="57">
        <v>0</v>
      </c>
      <c r="C39" s="58" t="s">
        <v>45</v>
      </c>
      <c r="D39" s="58" t="s">
        <v>63</v>
      </c>
      <c r="E39" s="59">
        <v>1263</v>
      </c>
      <c r="F39" s="14">
        <v>551819000050233</v>
      </c>
      <c r="G39" s="11">
        <v>44141</v>
      </c>
      <c r="H39" s="12" t="s">
        <v>44</v>
      </c>
    </row>
    <row r="40" spans="1:8" ht="18" x14ac:dyDescent="0.2">
      <c r="A40" s="56">
        <v>44105</v>
      </c>
      <c r="B40" s="57">
        <v>0</v>
      </c>
      <c r="C40" s="58" t="s">
        <v>130</v>
      </c>
      <c r="D40" s="58" t="s">
        <v>63</v>
      </c>
      <c r="E40" s="59">
        <v>1165</v>
      </c>
      <c r="F40" s="14">
        <v>551819000056189</v>
      </c>
      <c r="G40" s="11">
        <v>44141</v>
      </c>
      <c r="H40" s="12" t="s">
        <v>44</v>
      </c>
    </row>
    <row r="41" spans="1:8" ht="18" x14ac:dyDescent="0.2">
      <c r="A41" s="56">
        <v>44105</v>
      </c>
      <c r="B41" s="57">
        <v>0</v>
      </c>
      <c r="C41" s="58" t="s">
        <v>86</v>
      </c>
      <c r="D41" s="58" t="s">
        <v>63</v>
      </c>
      <c r="E41" s="59">
        <v>1286</v>
      </c>
      <c r="F41" s="14">
        <v>551819000057117</v>
      </c>
      <c r="G41" s="11">
        <v>44141</v>
      </c>
      <c r="H41" s="12" t="s">
        <v>44</v>
      </c>
    </row>
    <row r="42" spans="1:8" ht="18" x14ac:dyDescent="0.2">
      <c r="A42" s="56">
        <v>44105</v>
      </c>
      <c r="B42" s="57">
        <v>0</v>
      </c>
      <c r="C42" s="58" t="s">
        <v>89</v>
      </c>
      <c r="D42" s="58" t="s">
        <v>63</v>
      </c>
      <c r="E42" s="59">
        <v>1427</v>
      </c>
      <c r="F42" s="14">
        <v>551819000058871</v>
      </c>
      <c r="G42" s="11">
        <v>44141</v>
      </c>
      <c r="H42" s="12" t="s">
        <v>44</v>
      </c>
    </row>
    <row r="43" spans="1:8" ht="18" x14ac:dyDescent="0.2">
      <c r="A43" s="56">
        <v>44105</v>
      </c>
      <c r="B43" s="57">
        <v>0</v>
      </c>
      <c r="C43" s="58" t="s">
        <v>167</v>
      </c>
      <c r="D43" s="58" t="s">
        <v>63</v>
      </c>
      <c r="E43" s="59">
        <v>709</v>
      </c>
      <c r="F43" s="14">
        <v>552445000020843</v>
      </c>
      <c r="G43" s="11">
        <v>44141</v>
      </c>
      <c r="H43" s="12" t="s">
        <v>44</v>
      </c>
    </row>
    <row r="44" spans="1:8" ht="18" x14ac:dyDescent="0.2">
      <c r="A44" s="56">
        <v>44105</v>
      </c>
      <c r="B44" s="57">
        <v>0</v>
      </c>
      <c r="C44" s="58" t="s">
        <v>107</v>
      </c>
      <c r="D44" s="58" t="s">
        <v>63</v>
      </c>
      <c r="E44" s="59">
        <v>1303</v>
      </c>
      <c r="F44" s="14">
        <v>553011000054974</v>
      </c>
      <c r="G44" s="11">
        <v>44141</v>
      </c>
      <c r="H44" s="12" t="s">
        <v>44</v>
      </c>
    </row>
    <row r="45" spans="1:8" ht="18" x14ac:dyDescent="0.2">
      <c r="A45" s="56">
        <v>44105</v>
      </c>
      <c r="B45" s="57">
        <v>0</v>
      </c>
      <c r="C45" s="58" t="s">
        <v>94</v>
      </c>
      <c r="D45" s="58" t="s">
        <v>63</v>
      </c>
      <c r="E45" s="59">
        <v>1254</v>
      </c>
      <c r="F45" s="14">
        <v>553107000034283</v>
      </c>
      <c r="G45" s="11">
        <v>44141</v>
      </c>
      <c r="H45" s="12" t="s">
        <v>44</v>
      </c>
    </row>
    <row r="46" spans="1:8" ht="18" x14ac:dyDescent="0.2">
      <c r="A46" s="56">
        <v>44105</v>
      </c>
      <c r="B46" s="57">
        <v>0</v>
      </c>
      <c r="C46" s="58" t="s">
        <v>46</v>
      </c>
      <c r="D46" s="58" t="s">
        <v>63</v>
      </c>
      <c r="E46" s="59">
        <v>900</v>
      </c>
      <c r="F46" s="14">
        <v>553386000018197</v>
      </c>
      <c r="G46" s="11">
        <v>44141</v>
      </c>
      <c r="H46" s="12" t="s">
        <v>44</v>
      </c>
    </row>
    <row r="47" spans="1:8" ht="18" x14ac:dyDescent="0.2">
      <c r="A47" s="63">
        <v>44105</v>
      </c>
      <c r="B47" s="57">
        <v>0</v>
      </c>
      <c r="C47" s="58" t="s">
        <v>66</v>
      </c>
      <c r="D47" s="58" t="s">
        <v>63</v>
      </c>
      <c r="E47" s="59">
        <v>3107</v>
      </c>
      <c r="F47" s="14">
        <v>553558000017763</v>
      </c>
      <c r="G47" s="11">
        <v>44141</v>
      </c>
      <c r="H47" s="12" t="s">
        <v>44</v>
      </c>
    </row>
    <row r="48" spans="1:8" ht="18" x14ac:dyDescent="0.2">
      <c r="A48" s="63">
        <v>44131</v>
      </c>
      <c r="B48" s="57">
        <v>353</v>
      </c>
      <c r="C48" s="58" t="s">
        <v>140</v>
      </c>
      <c r="D48" s="58" t="s">
        <v>141</v>
      </c>
      <c r="E48" s="59">
        <v>600</v>
      </c>
      <c r="F48" s="14">
        <v>553558000025398</v>
      </c>
      <c r="G48" s="11">
        <v>44141</v>
      </c>
      <c r="H48" s="12" t="s">
        <v>44</v>
      </c>
    </row>
    <row r="49" spans="1:8" ht="18" x14ac:dyDescent="0.2">
      <c r="A49" s="56">
        <v>44105</v>
      </c>
      <c r="B49" s="57">
        <v>0</v>
      </c>
      <c r="C49" s="58" t="s">
        <v>47</v>
      </c>
      <c r="D49" s="58" t="s">
        <v>63</v>
      </c>
      <c r="E49" s="59">
        <v>1332</v>
      </c>
      <c r="F49" s="14">
        <v>553558000025545</v>
      </c>
      <c r="G49" s="11">
        <v>44141</v>
      </c>
      <c r="H49" s="12" t="s">
        <v>44</v>
      </c>
    </row>
    <row r="50" spans="1:8" ht="18" x14ac:dyDescent="0.2">
      <c r="A50" s="56">
        <v>44105</v>
      </c>
      <c r="B50" s="57">
        <v>0</v>
      </c>
      <c r="C50" s="64" t="s">
        <v>55</v>
      </c>
      <c r="D50" s="65" t="s">
        <v>63</v>
      </c>
      <c r="E50" s="66">
        <v>1412</v>
      </c>
      <c r="F50" s="15">
        <v>553558000025675</v>
      </c>
      <c r="G50" s="11">
        <v>44141</v>
      </c>
      <c r="H50" s="13" t="s">
        <v>44</v>
      </c>
    </row>
    <row r="51" spans="1:8" ht="18" x14ac:dyDescent="0.2">
      <c r="A51" s="56">
        <v>44105</v>
      </c>
      <c r="B51" s="57">
        <v>0</v>
      </c>
      <c r="C51" s="58" t="s">
        <v>64</v>
      </c>
      <c r="D51" s="58" t="s">
        <v>63</v>
      </c>
      <c r="E51" s="59">
        <v>1403</v>
      </c>
      <c r="F51" s="14">
        <v>553558000025738</v>
      </c>
      <c r="G51" s="11">
        <v>44141</v>
      </c>
      <c r="H51" s="12" t="s">
        <v>44</v>
      </c>
    </row>
    <row r="52" spans="1:8" ht="18" x14ac:dyDescent="0.2">
      <c r="A52" s="56">
        <v>44105</v>
      </c>
      <c r="B52" s="57">
        <v>0</v>
      </c>
      <c r="C52" s="58" t="s">
        <v>131</v>
      </c>
      <c r="D52" s="58" t="s">
        <v>63</v>
      </c>
      <c r="E52" s="59">
        <v>1359</v>
      </c>
      <c r="F52" s="14">
        <v>553558000028896</v>
      </c>
      <c r="G52" s="11">
        <v>44141</v>
      </c>
      <c r="H52" s="12" t="s">
        <v>44</v>
      </c>
    </row>
    <row r="53" spans="1:8" ht="18" x14ac:dyDescent="0.2">
      <c r="A53" s="56">
        <v>44132</v>
      </c>
      <c r="B53" s="57">
        <v>77</v>
      </c>
      <c r="C53" s="58" t="s">
        <v>168</v>
      </c>
      <c r="D53" s="58" t="s">
        <v>169</v>
      </c>
      <c r="E53" s="59">
        <v>2700</v>
      </c>
      <c r="F53" s="14">
        <v>554298000016007</v>
      </c>
      <c r="G53" s="11">
        <v>44141</v>
      </c>
      <c r="H53" s="12" t="s">
        <v>44</v>
      </c>
    </row>
    <row r="54" spans="1:8" ht="18" x14ac:dyDescent="0.2">
      <c r="A54" s="56">
        <v>44105</v>
      </c>
      <c r="B54" s="57">
        <v>0</v>
      </c>
      <c r="C54" s="58" t="s">
        <v>123</v>
      </c>
      <c r="D54" s="58" t="s">
        <v>63</v>
      </c>
      <c r="E54" s="59">
        <v>904</v>
      </c>
      <c r="F54" s="14">
        <v>554705000026093</v>
      </c>
      <c r="G54" s="11">
        <v>44141</v>
      </c>
      <c r="H54" s="12" t="s">
        <v>44</v>
      </c>
    </row>
    <row r="55" spans="1:8" ht="18" x14ac:dyDescent="0.2">
      <c r="A55" s="56">
        <v>44105</v>
      </c>
      <c r="B55" s="57">
        <v>0</v>
      </c>
      <c r="C55" s="58" t="s">
        <v>75</v>
      </c>
      <c r="D55" s="58" t="s">
        <v>63</v>
      </c>
      <c r="E55" s="59">
        <v>1449</v>
      </c>
      <c r="F55" s="14">
        <v>556761000046197</v>
      </c>
      <c r="G55" s="11">
        <v>44141</v>
      </c>
      <c r="H55" s="12" t="s">
        <v>44</v>
      </c>
    </row>
    <row r="56" spans="1:8" ht="18" x14ac:dyDescent="0.2">
      <c r="A56" s="56">
        <v>44105</v>
      </c>
      <c r="B56" s="57">
        <v>0</v>
      </c>
      <c r="C56" s="58" t="s">
        <v>93</v>
      </c>
      <c r="D56" s="58" t="s">
        <v>63</v>
      </c>
      <c r="E56" s="59">
        <v>1318</v>
      </c>
      <c r="F56" s="14">
        <v>556938000026456</v>
      </c>
      <c r="G56" s="11">
        <v>44141</v>
      </c>
      <c r="H56" s="12" t="s">
        <v>44</v>
      </c>
    </row>
    <row r="57" spans="1:8" ht="18" x14ac:dyDescent="0.2">
      <c r="A57" s="56">
        <v>44105</v>
      </c>
      <c r="B57" s="57">
        <v>0</v>
      </c>
      <c r="C57" s="58" t="s">
        <v>48</v>
      </c>
      <c r="D57" s="58" t="s">
        <v>63</v>
      </c>
      <c r="E57" s="59">
        <v>302.60000000000002</v>
      </c>
      <c r="F57" s="14">
        <v>5570390000010120</v>
      </c>
      <c r="G57" s="11">
        <v>44141</v>
      </c>
      <c r="H57" s="12" t="s">
        <v>44</v>
      </c>
    </row>
    <row r="58" spans="1:8" ht="18" x14ac:dyDescent="0.2">
      <c r="A58" s="56">
        <v>44105</v>
      </c>
      <c r="B58" s="57">
        <v>150</v>
      </c>
      <c r="C58" s="58" t="s">
        <v>237</v>
      </c>
      <c r="D58" s="58" t="s">
        <v>91</v>
      </c>
      <c r="E58" s="59">
        <v>2766.97</v>
      </c>
      <c r="F58" s="60">
        <v>110601</v>
      </c>
      <c r="G58" s="11">
        <v>44141</v>
      </c>
      <c r="H58" s="12" t="s">
        <v>49</v>
      </c>
    </row>
    <row r="59" spans="1:8" ht="18" x14ac:dyDescent="0.2">
      <c r="A59" s="56">
        <v>44128</v>
      </c>
      <c r="B59" s="57">
        <v>282875</v>
      </c>
      <c r="C59" s="58" t="s">
        <v>157</v>
      </c>
      <c r="D59" s="58" t="s">
        <v>198</v>
      </c>
      <c r="E59" s="59">
        <v>2786.85</v>
      </c>
      <c r="F59" s="60">
        <v>110603</v>
      </c>
      <c r="G59" s="11">
        <v>44141</v>
      </c>
      <c r="H59" s="12" t="s">
        <v>41</v>
      </c>
    </row>
    <row r="60" spans="1:8" ht="18" x14ac:dyDescent="0.2">
      <c r="A60" s="56">
        <v>44130</v>
      </c>
      <c r="B60" s="57">
        <v>282991</v>
      </c>
      <c r="C60" s="58" t="s">
        <v>157</v>
      </c>
      <c r="D60" s="58" t="s">
        <v>147</v>
      </c>
      <c r="E60" s="59">
        <v>3242.7</v>
      </c>
      <c r="F60" s="60">
        <v>110603</v>
      </c>
      <c r="G60" s="11">
        <v>44141</v>
      </c>
      <c r="H60" s="12" t="s">
        <v>41</v>
      </c>
    </row>
    <row r="61" spans="1:8" ht="18" x14ac:dyDescent="0.2">
      <c r="A61" s="56">
        <v>44127</v>
      </c>
      <c r="B61" s="57">
        <v>4117</v>
      </c>
      <c r="C61" s="58" t="s">
        <v>170</v>
      </c>
      <c r="D61" s="58" t="s">
        <v>171</v>
      </c>
      <c r="E61" s="59">
        <v>2030.37</v>
      </c>
      <c r="F61" s="60">
        <v>110604</v>
      </c>
      <c r="G61" s="11">
        <v>44141</v>
      </c>
      <c r="H61" s="12" t="s">
        <v>41</v>
      </c>
    </row>
    <row r="62" spans="1:8" ht="18" x14ac:dyDescent="0.2">
      <c r="A62" s="56">
        <v>44117</v>
      </c>
      <c r="B62" s="57">
        <v>1965</v>
      </c>
      <c r="C62" s="58" t="s">
        <v>172</v>
      </c>
      <c r="D62" s="58" t="s">
        <v>173</v>
      </c>
      <c r="E62" s="67">
        <v>773</v>
      </c>
      <c r="F62" s="60">
        <v>110605</v>
      </c>
      <c r="G62" s="11">
        <v>44141</v>
      </c>
      <c r="H62" s="12" t="s">
        <v>41</v>
      </c>
    </row>
    <row r="63" spans="1:8" ht="18" x14ac:dyDescent="0.2">
      <c r="A63" s="56">
        <v>44123</v>
      </c>
      <c r="B63" s="57" t="s">
        <v>174</v>
      </c>
      <c r="C63" s="58" t="s">
        <v>176</v>
      </c>
      <c r="D63" s="58" t="s">
        <v>175</v>
      </c>
      <c r="E63" s="67">
        <v>312.06</v>
      </c>
      <c r="F63" s="60">
        <v>11015</v>
      </c>
      <c r="G63" s="11">
        <v>44141</v>
      </c>
      <c r="H63" s="12" t="s">
        <v>40</v>
      </c>
    </row>
    <row r="64" spans="1:8" ht="18" x14ac:dyDescent="0.2">
      <c r="A64" s="56">
        <v>44136</v>
      </c>
      <c r="B64" s="57">
        <v>13113</v>
      </c>
      <c r="C64" s="58" t="s">
        <v>160</v>
      </c>
      <c r="D64" s="58" t="s">
        <v>177</v>
      </c>
      <c r="E64" s="67">
        <v>1.2</v>
      </c>
      <c r="F64" s="14">
        <v>873140700016476</v>
      </c>
      <c r="G64" s="11">
        <v>44144</v>
      </c>
      <c r="H64" s="12" t="s">
        <v>42</v>
      </c>
    </row>
    <row r="65" spans="1:8" ht="18" x14ac:dyDescent="0.2">
      <c r="A65" s="56">
        <v>44136</v>
      </c>
      <c r="B65" s="57">
        <v>13113</v>
      </c>
      <c r="C65" s="58" t="s">
        <v>160</v>
      </c>
      <c r="D65" s="58" t="s">
        <v>177</v>
      </c>
      <c r="E65" s="67">
        <v>1.2</v>
      </c>
      <c r="F65" s="14">
        <v>873140700016477</v>
      </c>
      <c r="G65" s="11">
        <v>44144</v>
      </c>
      <c r="H65" s="12" t="s">
        <v>179</v>
      </c>
    </row>
    <row r="66" spans="1:8" ht="18" x14ac:dyDescent="0.2">
      <c r="A66" s="56">
        <v>44136</v>
      </c>
      <c r="B66" s="57">
        <v>13113</v>
      </c>
      <c r="C66" s="58" t="s">
        <v>160</v>
      </c>
      <c r="D66" s="58" t="s">
        <v>177</v>
      </c>
      <c r="E66" s="67">
        <v>1.2</v>
      </c>
      <c r="F66" s="14">
        <v>873140700016478</v>
      </c>
      <c r="G66" s="11">
        <v>44144</v>
      </c>
      <c r="H66" s="12" t="s">
        <v>179</v>
      </c>
    </row>
    <row r="67" spans="1:8" ht="18" x14ac:dyDescent="0.2">
      <c r="A67" s="56">
        <v>44136</v>
      </c>
      <c r="B67" s="57">
        <v>13113</v>
      </c>
      <c r="C67" s="58" t="s">
        <v>160</v>
      </c>
      <c r="D67" s="58" t="s">
        <v>177</v>
      </c>
      <c r="E67" s="67">
        <v>1.2</v>
      </c>
      <c r="F67" s="14">
        <v>873140700016479</v>
      </c>
      <c r="G67" s="11">
        <v>44144</v>
      </c>
      <c r="H67" s="12" t="s">
        <v>179</v>
      </c>
    </row>
    <row r="68" spans="1:8" ht="18" x14ac:dyDescent="0.2">
      <c r="A68" s="56">
        <v>44136</v>
      </c>
      <c r="B68" s="57">
        <v>13113</v>
      </c>
      <c r="C68" s="58" t="s">
        <v>160</v>
      </c>
      <c r="D68" s="58" t="s">
        <v>177</v>
      </c>
      <c r="E68" s="67">
        <v>1.2</v>
      </c>
      <c r="F68" s="14">
        <v>873140700016480</v>
      </c>
      <c r="G68" s="11">
        <v>44144</v>
      </c>
      <c r="H68" s="12" t="s">
        <v>179</v>
      </c>
    </row>
    <row r="69" spans="1:8" ht="18" x14ac:dyDescent="0.2">
      <c r="A69" s="56">
        <v>44136</v>
      </c>
      <c r="B69" s="57">
        <v>13113</v>
      </c>
      <c r="C69" s="58" t="s">
        <v>160</v>
      </c>
      <c r="D69" s="58" t="s">
        <v>177</v>
      </c>
      <c r="E69" s="67">
        <v>1.2</v>
      </c>
      <c r="F69" s="14">
        <v>873140700016481</v>
      </c>
      <c r="G69" s="11">
        <v>44144</v>
      </c>
      <c r="H69" s="12" t="s">
        <v>179</v>
      </c>
    </row>
    <row r="70" spans="1:8" ht="18" x14ac:dyDescent="0.2">
      <c r="A70" s="56">
        <v>44136</v>
      </c>
      <c r="B70" s="57">
        <v>13113</v>
      </c>
      <c r="C70" s="58" t="s">
        <v>160</v>
      </c>
      <c r="D70" s="58" t="s">
        <v>177</v>
      </c>
      <c r="E70" s="67">
        <v>1.2</v>
      </c>
      <c r="F70" s="14">
        <v>873140700016482</v>
      </c>
      <c r="G70" s="11">
        <v>44144</v>
      </c>
      <c r="H70" s="12" t="s">
        <v>179</v>
      </c>
    </row>
    <row r="71" spans="1:8" ht="18" x14ac:dyDescent="0.2">
      <c r="A71" s="56">
        <v>44136</v>
      </c>
      <c r="B71" s="57">
        <v>13113</v>
      </c>
      <c r="C71" s="58" t="s">
        <v>160</v>
      </c>
      <c r="D71" s="58" t="s">
        <v>177</v>
      </c>
      <c r="E71" s="67">
        <v>1.2</v>
      </c>
      <c r="F71" s="14">
        <v>873140700016483</v>
      </c>
      <c r="G71" s="11">
        <v>44144</v>
      </c>
      <c r="H71" s="12" t="s">
        <v>179</v>
      </c>
    </row>
    <row r="72" spans="1:8" ht="18" x14ac:dyDescent="0.2">
      <c r="A72" s="56">
        <v>44136</v>
      </c>
      <c r="B72" s="57">
        <v>13113</v>
      </c>
      <c r="C72" s="58" t="s">
        <v>160</v>
      </c>
      <c r="D72" s="58" t="s">
        <v>177</v>
      </c>
      <c r="E72" s="67">
        <v>1.2</v>
      </c>
      <c r="F72" s="14">
        <v>873140700016484</v>
      </c>
      <c r="G72" s="11">
        <v>44144</v>
      </c>
      <c r="H72" s="12" t="s">
        <v>179</v>
      </c>
    </row>
    <row r="73" spans="1:8" ht="18" x14ac:dyDescent="0.2">
      <c r="A73" s="56">
        <v>44136</v>
      </c>
      <c r="B73" s="57">
        <v>13113</v>
      </c>
      <c r="C73" s="58" t="s">
        <v>160</v>
      </c>
      <c r="D73" s="58" t="s">
        <v>177</v>
      </c>
      <c r="E73" s="67">
        <v>1.2</v>
      </c>
      <c r="F73" s="14">
        <v>873140700016485</v>
      </c>
      <c r="G73" s="11">
        <v>44144</v>
      </c>
      <c r="H73" s="12" t="s">
        <v>179</v>
      </c>
    </row>
    <row r="74" spans="1:8" ht="18" x14ac:dyDescent="0.2">
      <c r="A74" s="56">
        <v>44136</v>
      </c>
      <c r="B74" s="57">
        <v>13113</v>
      </c>
      <c r="C74" s="58" t="s">
        <v>160</v>
      </c>
      <c r="D74" s="58" t="s">
        <v>177</v>
      </c>
      <c r="E74" s="67">
        <v>1.2</v>
      </c>
      <c r="F74" s="14">
        <v>873140700016486</v>
      </c>
      <c r="G74" s="11">
        <v>44144</v>
      </c>
      <c r="H74" s="12" t="s">
        <v>179</v>
      </c>
    </row>
    <row r="75" spans="1:8" ht="18" x14ac:dyDescent="0.2">
      <c r="A75" s="56">
        <v>44136</v>
      </c>
      <c r="B75" s="57">
        <v>13113</v>
      </c>
      <c r="C75" s="58" t="s">
        <v>160</v>
      </c>
      <c r="D75" s="58" t="s">
        <v>177</v>
      </c>
      <c r="E75" s="67">
        <v>1.2</v>
      </c>
      <c r="F75" s="14">
        <v>873140700016487</v>
      </c>
      <c r="G75" s="11">
        <v>44144</v>
      </c>
      <c r="H75" s="12" t="s">
        <v>42</v>
      </c>
    </row>
    <row r="76" spans="1:8" ht="18" x14ac:dyDescent="0.2">
      <c r="A76" s="56">
        <v>44136</v>
      </c>
      <c r="B76" s="57">
        <v>13113</v>
      </c>
      <c r="C76" s="58" t="s">
        <v>160</v>
      </c>
      <c r="D76" s="58" t="s">
        <v>177</v>
      </c>
      <c r="E76" s="67">
        <v>1.2</v>
      </c>
      <c r="F76" s="14">
        <v>873140700016488</v>
      </c>
      <c r="G76" s="11">
        <v>44144</v>
      </c>
      <c r="H76" s="12" t="s">
        <v>42</v>
      </c>
    </row>
    <row r="77" spans="1:8" ht="18" x14ac:dyDescent="0.2">
      <c r="A77" s="56">
        <v>44136</v>
      </c>
      <c r="B77" s="57">
        <v>13113</v>
      </c>
      <c r="C77" s="58" t="s">
        <v>160</v>
      </c>
      <c r="D77" s="58" t="s">
        <v>177</v>
      </c>
      <c r="E77" s="67">
        <v>1.2</v>
      </c>
      <c r="F77" s="14">
        <v>873140700016489</v>
      </c>
      <c r="G77" s="11">
        <v>44144</v>
      </c>
      <c r="H77" s="12" t="s">
        <v>42</v>
      </c>
    </row>
    <row r="78" spans="1:8" ht="18" x14ac:dyDescent="0.2">
      <c r="A78" s="56">
        <v>44136</v>
      </c>
      <c r="B78" s="57">
        <v>13113</v>
      </c>
      <c r="C78" s="58" t="s">
        <v>160</v>
      </c>
      <c r="D78" s="58" t="s">
        <v>177</v>
      </c>
      <c r="E78" s="67">
        <v>1.2</v>
      </c>
      <c r="F78" s="14">
        <v>873140700016490</v>
      </c>
      <c r="G78" s="11">
        <v>44144</v>
      </c>
      <c r="H78" s="12" t="s">
        <v>42</v>
      </c>
    </row>
    <row r="79" spans="1:8" ht="18" x14ac:dyDescent="0.2">
      <c r="A79" s="56">
        <v>44136</v>
      </c>
      <c r="B79" s="57">
        <v>13113</v>
      </c>
      <c r="C79" s="58" t="s">
        <v>160</v>
      </c>
      <c r="D79" s="58" t="s">
        <v>177</v>
      </c>
      <c r="E79" s="67">
        <v>1.2</v>
      </c>
      <c r="F79" s="14">
        <v>873140700016491</v>
      </c>
      <c r="G79" s="11">
        <v>44144</v>
      </c>
      <c r="H79" s="12" t="s">
        <v>42</v>
      </c>
    </row>
    <row r="80" spans="1:8" ht="18" x14ac:dyDescent="0.2">
      <c r="A80" s="56">
        <v>44136</v>
      </c>
      <c r="B80" s="57">
        <v>13113</v>
      </c>
      <c r="C80" s="58" t="s">
        <v>160</v>
      </c>
      <c r="D80" s="58" t="s">
        <v>177</v>
      </c>
      <c r="E80" s="67">
        <v>1.2</v>
      </c>
      <c r="F80" s="14">
        <v>873140700016492</v>
      </c>
      <c r="G80" s="11">
        <v>44144</v>
      </c>
      <c r="H80" s="12" t="s">
        <v>42</v>
      </c>
    </row>
    <row r="81" spans="1:8" ht="18" x14ac:dyDescent="0.2">
      <c r="A81" s="56">
        <v>44136</v>
      </c>
      <c r="B81" s="57">
        <v>13113</v>
      </c>
      <c r="C81" s="58" t="s">
        <v>160</v>
      </c>
      <c r="D81" s="58" t="s">
        <v>177</v>
      </c>
      <c r="E81" s="67">
        <v>1.2</v>
      </c>
      <c r="F81" s="14">
        <v>873140700016493</v>
      </c>
      <c r="G81" s="11">
        <v>44144</v>
      </c>
      <c r="H81" s="12" t="s">
        <v>42</v>
      </c>
    </row>
    <row r="82" spans="1:8" ht="18" x14ac:dyDescent="0.2">
      <c r="A82" s="56">
        <v>44136</v>
      </c>
      <c r="B82" s="57">
        <v>13113</v>
      </c>
      <c r="C82" s="58" t="s">
        <v>160</v>
      </c>
      <c r="D82" s="58" t="s">
        <v>177</v>
      </c>
      <c r="E82" s="67">
        <v>1.2</v>
      </c>
      <c r="F82" s="14">
        <v>873140700016494</v>
      </c>
      <c r="G82" s="11">
        <v>44144</v>
      </c>
      <c r="H82" s="12" t="s">
        <v>42</v>
      </c>
    </row>
    <row r="83" spans="1:8" ht="18" x14ac:dyDescent="0.2">
      <c r="A83" s="56">
        <v>44136</v>
      </c>
      <c r="B83" s="57">
        <v>13113</v>
      </c>
      <c r="C83" s="58" t="s">
        <v>160</v>
      </c>
      <c r="D83" s="58" t="s">
        <v>177</v>
      </c>
      <c r="E83" s="67">
        <v>1.2</v>
      </c>
      <c r="F83" s="14">
        <v>873140700016495</v>
      </c>
      <c r="G83" s="11">
        <v>44144</v>
      </c>
      <c r="H83" s="12" t="s">
        <v>42</v>
      </c>
    </row>
    <row r="84" spans="1:8" ht="18" x14ac:dyDescent="0.2">
      <c r="A84" s="56">
        <v>44136</v>
      </c>
      <c r="B84" s="57">
        <v>13113</v>
      </c>
      <c r="C84" s="58" t="s">
        <v>160</v>
      </c>
      <c r="D84" s="58" t="s">
        <v>177</v>
      </c>
      <c r="E84" s="67">
        <v>1.2</v>
      </c>
      <c r="F84" s="14">
        <v>873140700016496</v>
      </c>
      <c r="G84" s="11">
        <v>44144</v>
      </c>
      <c r="H84" s="12" t="s">
        <v>42</v>
      </c>
    </row>
    <row r="85" spans="1:8" ht="18" x14ac:dyDescent="0.2">
      <c r="A85" s="56">
        <v>44124</v>
      </c>
      <c r="B85" s="57">
        <v>4254092</v>
      </c>
      <c r="C85" s="58" t="s">
        <v>178</v>
      </c>
      <c r="D85" s="58" t="s">
        <v>106</v>
      </c>
      <c r="E85" s="67">
        <v>222.57</v>
      </c>
      <c r="F85" s="60">
        <v>111001</v>
      </c>
      <c r="G85" s="11">
        <v>44145</v>
      </c>
      <c r="H85" s="12" t="s">
        <v>41</v>
      </c>
    </row>
    <row r="86" spans="1:8" ht="18" x14ac:dyDescent="0.2">
      <c r="A86" s="56">
        <v>44127</v>
      </c>
      <c r="B86" s="22">
        <v>511909764928</v>
      </c>
      <c r="C86" s="58" t="s">
        <v>180</v>
      </c>
      <c r="D86" s="58" t="s">
        <v>119</v>
      </c>
      <c r="E86" s="67">
        <v>466.78</v>
      </c>
      <c r="F86" s="60">
        <v>111002</v>
      </c>
      <c r="G86" s="11">
        <v>44145</v>
      </c>
      <c r="H86" s="12" t="s">
        <v>40</v>
      </c>
    </row>
    <row r="87" spans="1:8" ht="18" x14ac:dyDescent="0.2">
      <c r="A87" s="56">
        <v>44127</v>
      </c>
      <c r="B87" s="22">
        <v>513809523577</v>
      </c>
      <c r="C87" s="58" t="s">
        <v>180</v>
      </c>
      <c r="D87" s="58" t="s">
        <v>181</v>
      </c>
      <c r="E87" s="67">
        <v>1317.37</v>
      </c>
      <c r="F87" s="60">
        <v>111003</v>
      </c>
      <c r="G87" s="11">
        <v>44145</v>
      </c>
      <c r="H87" s="12" t="s">
        <v>40</v>
      </c>
    </row>
    <row r="88" spans="1:8" ht="18" x14ac:dyDescent="0.2">
      <c r="A88" s="56">
        <v>44145</v>
      </c>
      <c r="B88" s="57">
        <v>6054</v>
      </c>
      <c r="C88" s="58" t="s">
        <v>142</v>
      </c>
      <c r="D88" s="58" t="s">
        <v>110</v>
      </c>
      <c r="E88" s="67">
        <v>1435.51</v>
      </c>
      <c r="F88" s="60">
        <v>111004</v>
      </c>
      <c r="G88" s="11">
        <v>44145</v>
      </c>
      <c r="H88" s="12" t="s">
        <v>41</v>
      </c>
    </row>
    <row r="89" spans="1:8" ht="18" x14ac:dyDescent="0.2">
      <c r="A89" s="56">
        <v>44133</v>
      </c>
      <c r="B89" s="57">
        <v>283798</v>
      </c>
      <c r="C89" s="58" t="s">
        <v>157</v>
      </c>
      <c r="D89" s="58" t="s">
        <v>182</v>
      </c>
      <c r="E89" s="67">
        <v>3700.05</v>
      </c>
      <c r="F89" s="60">
        <v>111005</v>
      </c>
      <c r="G89" s="11">
        <v>44145</v>
      </c>
      <c r="H89" s="12" t="s">
        <v>41</v>
      </c>
    </row>
    <row r="90" spans="1:8" ht="18" x14ac:dyDescent="0.2">
      <c r="A90" s="56">
        <v>44146</v>
      </c>
      <c r="B90" s="57">
        <v>129393</v>
      </c>
      <c r="C90" s="58" t="s">
        <v>60</v>
      </c>
      <c r="D90" s="58" t="s">
        <v>120</v>
      </c>
      <c r="E90" s="67">
        <v>455.6</v>
      </c>
      <c r="F90" s="60">
        <v>111006</v>
      </c>
      <c r="G90" s="11">
        <v>44145</v>
      </c>
      <c r="H90" s="12" t="s">
        <v>41</v>
      </c>
    </row>
    <row r="91" spans="1:8" ht="18" x14ac:dyDescent="0.2">
      <c r="A91" s="56">
        <v>44105</v>
      </c>
      <c r="B91" s="57">
        <v>44</v>
      </c>
      <c r="C91" s="58" t="s">
        <v>80</v>
      </c>
      <c r="D91" s="58" t="s">
        <v>79</v>
      </c>
      <c r="E91" s="67">
        <v>600</v>
      </c>
      <c r="F91" s="60">
        <v>553558510018517</v>
      </c>
      <c r="G91" s="11" t="s">
        <v>183</v>
      </c>
      <c r="H91" s="12" t="s">
        <v>44</v>
      </c>
    </row>
    <row r="92" spans="1:8" ht="18" x14ac:dyDescent="0.2">
      <c r="A92" s="56">
        <v>44136</v>
      </c>
      <c r="B92" s="57">
        <v>13113</v>
      </c>
      <c r="C92" s="58" t="s">
        <v>160</v>
      </c>
      <c r="D92" s="58" t="s">
        <v>177</v>
      </c>
      <c r="E92" s="67">
        <v>1.2</v>
      </c>
      <c r="F92" s="60">
        <v>813170700204799</v>
      </c>
      <c r="G92" s="11">
        <v>44147</v>
      </c>
      <c r="H92" s="12" t="s">
        <v>42</v>
      </c>
    </row>
    <row r="93" spans="1:8" ht="18" x14ac:dyDescent="0.2">
      <c r="A93" s="56">
        <v>44123</v>
      </c>
      <c r="B93" s="57">
        <v>710</v>
      </c>
      <c r="C93" s="58" t="s">
        <v>108</v>
      </c>
      <c r="D93" s="58" t="s">
        <v>43</v>
      </c>
      <c r="E93" s="67">
        <v>4449.1000000000004</v>
      </c>
      <c r="F93" s="14">
        <v>550583000126863</v>
      </c>
      <c r="G93" s="11">
        <v>44148</v>
      </c>
      <c r="H93" s="12" t="s">
        <v>44</v>
      </c>
    </row>
    <row r="94" spans="1:8" ht="18" x14ac:dyDescent="0.2">
      <c r="A94" s="56">
        <v>44141</v>
      </c>
      <c r="B94" s="57">
        <v>87</v>
      </c>
      <c r="C94" s="58" t="s">
        <v>168</v>
      </c>
      <c r="D94" s="58" t="s">
        <v>169</v>
      </c>
      <c r="E94" s="67">
        <v>2700</v>
      </c>
      <c r="F94" s="14">
        <v>554298000016007</v>
      </c>
      <c r="G94" s="11">
        <v>44151</v>
      </c>
      <c r="H94" s="12" t="s">
        <v>44</v>
      </c>
    </row>
    <row r="95" spans="1:8" ht="18" x14ac:dyDescent="0.2">
      <c r="A95" s="56">
        <v>44123</v>
      </c>
      <c r="B95" s="57">
        <v>296403</v>
      </c>
      <c r="C95" s="58" t="s">
        <v>184</v>
      </c>
      <c r="D95" s="58" t="s">
        <v>185</v>
      </c>
      <c r="E95" s="67">
        <v>562.1</v>
      </c>
      <c r="F95" s="60">
        <v>111601</v>
      </c>
      <c r="G95" s="11">
        <v>44151</v>
      </c>
      <c r="H95" s="12" t="s">
        <v>41</v>
      </c>
    </row>
    <row r="96" spans="1:8" ht="18" x14ac:dyDescent="0.2">
      <c r="A96" s="56">
        <v>44130</v>
      </c>
      <c r="B96" s="57">
        <v>288103</v>
      </c>
      <c r="C96" s="58" t="s">
        <v>186</v>
      </c>
      <c r="D96" s="58" t="s">
        <v>187</v>
      </c>
      <c r="E96" s="67">
        <v>2063.88</v>
      </c>
      <c r="F96" s="60">
        <v>111602</v>
      </c>
      <c r="G96" s="11">
        <v>44151</v>
      </c>
      <c r="H96" s="12" t="s">
        <v>41</v>
      </c>
    </row>
    <row r="97" spans="1:8" ht="18" x14ac:dyDescent="0.2">
      <c r="A97" s="56">
        <v>44135</v>
      </c>
      <c r="B97" s="57">
        <v>284250</v>
      </c>
      <c r="C97" s="58" t="s">
        <v>157</v>
      </c>
      <c r="D97" s="58" t="s">
        <v>104</v>
      </c>
      <c r="E97" s="67">
        <v>1762.2</v>
      </c>
      <c r="F97" s="60">
        <v>111603</v>
      </c>
      <c r="G97" s="11">
        <v>44151</v>
      </c>
      <c r="H97" s="12" t="s">
        <v>41</v>
      </c>
    </row>
    <row r="98" spans="1:8" ht="18" x14ac:dyDescent="0.2">
      <c r="A98" s="56">
        <v>44138</v>
      </c>
      <c r="B98" s="57">
        <v>284373</v>
      </c>
      <c r="C98" s="58" t="s">
        <v>157</v>
      </c>
      <c r="D98" s="58" t="s">
        <v>188</v>
      </c>
      <c r="E98" s="67">
        <v>2922.5</v>
      </c>
      <c r="F98" s="60">
        <v>111604</v>
      </c>
      <c r="G98" s="11">
        <v>44151</v>
      </c>
      <c r="H98" s="12" t="s">
        <v>41</v>
      </c>
    </row>
    <row r="99" spans="1:8" ht="18" x14ac:dyDescent="0.2">
      <c r="A99" s="56">
        <v>44138</v>
      </c>
      <c r="B99" s="57">
        <v>295</v>
      </c>
      <c r="C99" s="58" t="s">
        <v>189</v>
      </c>
      <c r="D99" s="58" t="s">
        <v>143</v>
      </c>
      <c r="E99" s="67">
        <v>1056</v>
      </c>
      <c r="F99" s="60">
        <v>111605</v>
      </c>
      <c r="G99" s="11">
        <v>44151</v>
      </c>
      <c r="H99" s="12" t="s">
        <v>41</v>
      </c>
    </row>
    <row r="100" spans="1:8" ht="18" x14ac:dyDescent="0.2">
      <c r="A100" s="56">
        <v>44136</v>
      </c>
      <c r="B100" s="57">
        <v>13113</v>
      </c>
      <c r="C100" s="58" t="s">
        <v>160</v>
      </c>
      <c r="D100" s="58" t="s">
        <v>177</v>
      </c>
      <c r="E100" s="67">
        <v>1.2</v>
      </c>
      <c r="F100" s="14">
        <v>863210700043218</v>
      </c>
      <c r="G100" s="11">
        <v>44151</v>
      </c>
      <c r="H100" s="12" t="s">
        <v>179</v>
      </c>
    </row>
    <row r="101" spans="1:8" ht="18" x14ac:dyDescent="0.2">
      <c r="A101" s="56">
        <v>44136</v>
      </c>
      <c r="B101" s="57">
        <v>13113</v>
      </c>
      <c r="C101" s="58" t="s">
        <v>160</v>
      </c>
      <c r="D101" s="58" t="s">
        <v>190</v>
      </c>
      <c r="E101" s="67">
        <v>10.45</v>
      </c>
      <c r="F101" s="14">
        <v>873211100039894</v>
      </c>
      <c r="G101" s="11">
        <v>44151</v>
      </c>
      <c r="H101" s="12" t="s">
        <v>42</v>
      </c>
    </row>
    <row r="102" spans="1:8" ht="18" x14ac:dyDescent="0.2">
      <c r="A102" s="56">
        <v>44136</v>
      </c>
      <c r="B102" s="57">
        <v>13113</v>
      </c>
      <c r="C102" s="58" t="s">
        <v>160</v>
      </c>
      <c r="D102" s="58" t="s">
        <v>177</v>
      </c>
      <c r="E102" s="67">
        <v>1.2</v>
      </c>
      <c r="F102" s="14">
        <v>873220700043963</v>
      </c>
      <c r="G102" s="11">
        <v>44152</v>
      </c>
      <c r="H102" s="12" t="s">
        <v>42</v>
      </c>
    </row>
    <row r="103" spans="1:8" ht="18" x14ac:dyDescent="0.2">
      <c r="A103" s="56">
        <v>44123</v>
      </c>
      <c r="B103" s="57">
        <v>711</v>
      </c>
      <c r="C103" s="58" t="s">
        <v>108</v>
      </c>
      <c r="D103" s="58" t="s">
        <v>43</v>
      </c>
      <c r="E103" s="67">
        <v>4154.8</v>
      </c>
      <c r="F103" s="14">
        <v>550583000126863</v>
      </c>
      <c r="G103" s="11">
        <v>44153</v>
      </c>
      <c r="H103" s="12" t="s">
        <v>44</v>
      </c>
    </row>
    <row r="104" spans="1:8" ht="18" x14ac:dyDescent="0.2">
      <c r="A104" s="56">
        <v>44136</v>
      </c>
      <c r="B104" s="57">
        <v>0</v>
      </c>
      <c r="C104" s="58" t="s">
        <v>191</v>
      </c>
      <c r="D104" s="58" t="s">
        <v>141</v>
      </c>
      <c r="E104" s="67">
        <v>1145.25</v>
      </c>
      <c r="F104" s="14">
        <v>553558000017353</v>
      </c>
      <c r="G104" s="11">
        <v>44153</v>
      </c>
      <c r="H104" s="12" t="s">
        <v>44</v>
      </c>
    </row>
    <row r="105" spans="1:8" ht="18" x14ac:dyDescent="0.2">
      <c r="A105" s="56">
        <v>44136</v>
      </c>
      <c r="B105" s="57">
        <v>0</v>
      </c>
      <c r="C105" s="58" t="s">
        <v>192</v>
      </c>
      <c r="D105" s="58" t="s">
        <v>141</v>
      </c>
      <c r="E105" s="67">
        <v>588</v>
      </c>
      <c r="F105" s="14">
        <v>553558000021772</v>
      </c>
      <c r="G105" s="11">
        <v>44153</v>
      </c>
      <c r="H105" s="12" t="s">
        <v>44</v>
      </c>
    </row>
    <row r="106" spans="1:8" ht="18" x14ac:dyDescent="0.2">
      <c r="A106" s="56">
        <v>44136</v>
      </c>
      <c r="B106" s="57">
        <v>561</v>
      </c>
      <c r="C106" s="58" t="s">
        <v>237</v>
      </c>
      <c r="D106" s="58" t="s">
        <v>238</v>
      </c>
      <c r="E106" s="67">
        <v>18.95</v>
      </c>
      <c r="F106" s="60">
        <v>111801</v>
      </c>
      <c r="G106" s="11">
        <v>44153</v>
      </c>
      <c r="H106" s="12" t="s">
        <v>49</v>
      </c>
    </row>
    <row r="107" spans="1:8" ht="18" x14ac:dyDescent="0.2">
      <c r="A107" s="56">
        <v>44136</v>
      </c>
      <c r="B107" s="57">
        <v>561</v>
      </c>
      <c r="C107" s="58" t="s">
        <v>237</v>
      </c>
      <c r="D107" s="58" t="s">
        <v>134</v>
      </c>
      <c r="E107" s="67">
        <v>530.86</v>
      </c>
      <c r="F107" s="60">
        <v>111802</v>
      </c>
      <c r="G107" s="11">
        <v>44153</v>
      </c>
      <c r="H107" s="12" t="s">
        <v>49</v>
      </c>
    </row>
    <row r="108" spans="1:8" ht="18" x14ac:dyDescent="0.2">
      <c r="A108" s="56">
        <v>44136</v>
      </c>
      <c r="B108" s="57">
        <v>8301</v>
      </c>
      <c r="C108" s="58" t="s">
        <v>237</v>
      </c>
      <c r="D108" s="58" t="s">
        <v>239</v>
      </c>
      <c r="E108" s="67">
        <v>379.47</v>
      </c>
      <c r="F108" s="60">
        <v>111803</v>
      </c>
      <c r="G108" s="11">
        <v>44153</v>
      </c>
      <c r="H108" s="12" t="s">
        <v>49</v>
      </c>
    </row>
    <row r="109" spans="1:8" ht="18" x14ac:dyDescent="0.2">
      <c r="A109" s="56">
        <v>44136</v>
      </c>
      <c r="B109" s="57">
        <v>2100</v>
      </c>
      <c r="C109" s="58" t="s">
        <v>237</v>
      </c>
      <c r="D109" s="58" t="s">
        <v>87</v>
      </c>
      <c r="E109" s="67">
        <v>13038.33</v>
      </c>
      <c r="F109" s="60">
        <v>111804</v>
      </c>
      <c r="G109" s="11">
        <v>44153</v>
      </c>
      <c r="H109" s="12" t="s">
        <v>49</v>
      </c>
    </row>
    <row r="110" spans="1:8" ht="18" x14ac:dyDescent="0.2">
      <c r="A110" s="56">
        <v>44135</v>
      </c>
      <c r="B110" s="57">
        <v>3208</v>
      </c>
      <c r="C110" s="58" t="s">
        <v>235</v>
      </c>
      <c r="D110" s="58" t="s">
        <v>236</v>
      </c>
      <c r="E110" s="67">
        <v>2466.88</v>
      </c>
      <c r="F110" s="60">
        <v>111805</v>
      </c>
      <c r="G110" s="11">
        <v>44153</v>
      </c>
      <c r="H110" s="12" t="s">
        <v>49</v>
      </c>
    </row>
    <row r="111" spans="1:8" ht="18" x14ac:dyDescent="0.2">
      <c r="A111" s="56">
        <v>44105</v>
      </c>
      <c r="B111" s="57">
        <v>218836</v>
      </c>
      <c r="C111" s="58" t="s">
        <v>193</v>
      </c>
      <c r="D111" s="58" t="s">
        <v>124</v>
      </c>
      <c r="E111" s="67">
        <v>190.63</v>
      </c>
      <c r="F111" s="60">
        <v>111806</v>
      </c>
      <c r="G111" s="11">
        <v>44153</v>
      </c>
      <c r="H111" s="12" t="s">
        <v>49</v>
      </c>
    </row>
    <row r="112" spans="1:8" ht="18" x14ac:dyDescent="0.2">
      <c r="A112" s="56">
        <v>44121</v>
      </c>
      <c r="B112" s="57">
        <v>647713</v>
      </c>
      <c r="C112" s="58" t="s">
        <v>146</v>
      </c>
      <c r="D112" s="58" t="s">
        <v>194</v>
      </c>
      <c r="E112" s="67">
        <v>5390</v>
      </c>
      <c r="F112" s="60">
        <v>111807</v>
      </c>
      <c r="G112" s="11">
        <v>44153</v>
      </c>
      <c r="H112" s="12" t="s">
        <v>41</v>
      </c>
    </row>
    <row r="113" spans="1:8" ht="18" x14ac:dyDescent="0.2">
      <c r="A113" s="56">
        <v>44121</v>
      </c>
      <c r="B113" s="57">
        <v>647712</v>
      </c>
      <c r="C113" s="58" t="s">
        <v>146</v>
      </c>
      <c r="D113" s="58" t="s">
        <v>195</v>
      </c>
      <c r="E113" s="67">
        <v>3750</v>
      </c>
      <c r="F113" s="60">
        <v>111808</v>
      </c>
      <c r="G113" s="11">
        <v>44153</v>
      </c>
      <c r="H113" s="12" t="s">
        <v>41</v>
      </c>
    </row>
    <row r="114" spans="1:8" ht="18" x14ac:dyDescent="0.2">
      <c r="A114" s="56">
        <v>44131</v>
      </c>
      <c r="B114" s="57">
        <v>288426</v>
      </c>
      <c r="C114" s="58" t="s">
        <v>186</v>
      </c>
      <c r="D114" s="58" t="s">
        <v>196</v>
      </c>
      <c r="E114" s="67">
        <v>3980.33</v>
      </c>
      <c r="F114" s="60">
        <v>111809</v>
      </c>
      <c r="G114" s="11">
        <v>44153</v>
      </c>
      <c r="H114" s="12" t="s">
        <v>41</v>
      </c>
    </row>
    <row r="115" spans="1:8" ht="18" x14ac:dyDescent="0.2">
      <c r="A115" s="56">
        <v>44152</v>
      </c>
      <c r="B115" s="57">
        <v>6104</v>
      </c>
      <c r="C115" s="58" t="s">
        <v>142</v>
      </c>
      <c r="D115" s="58" t="s">
        <v>110</v>
      </c>
      <c r="E115" s="67">
        <v>1948.15</v>
      </c>
      <c r="F115" s="60">
        <v>111810</v>
      </c>
      <c r="G115" s="11">
        <v>44153</v>
      </c>
      <c r="H115" s="12" t="s">
        <v>41</v>
      </c>
    </row>
    <row r="116" spans="1:8" ht="18" x14ac:dyDescent="0.2">
      <c r="A116" s="56">
        <v>44140</v>
      </c>
      <c r="B116" s="57">
        <v>285021</v>
      </c>
      <c r="C116" s="58" t="s">
        <v>157</v>
      </c>
      <c r="D116" s="58" t="s">
        <v>197</v>
      </c>
      <c r="E116" s="67">
        <v>471</v>
      </c>
      <c r="F116" s="60">
        <v>111811</v>
      </c>
      <c r="G116" s="11">
        <v>44153</v>
      </c>
      <c r="H116" s="12" t="s">
        <v>41</v>
      </c>
    </row>
    <row r="117" spans="1:8" ht="18" x14ac:dyDescent="0.2">
      <c r="A117" s="56">
        <v>44141</v>
      </c>
      <c r="B117" s="57">
        <v>759</v>
      </c>
      <c r="C117" s="58" t="s">
        <v>170</v>
      </c>
      <c r="D117" s="58" t="s">
        <v>198</v>
      </c>
      <c r="E117" s="67">
        <v>1538.6</v>
      </c>
      <c r="F117" s="60">
        <v>111812</v>
      </c>
      <c r="G117" s="11">
        <v>44153</v>
      </c>
      <c r="H117" s="12" t="s">
        <v>41</v>
      </c>
    </row>
    <row r="118" spans="1:8" ht="18" x14ac:dyDescent="0.2">
      <c r="A118" s="56">
        <v>44137</v>
      </c>
      <c r="B118" s="57">
        <v>1356</v>
      </c>
      <c r="C118" s="58" t="s">
        <v>199</v>
      </c>
      <c r="D118" s="58" t="s">
        <v>200</v>
      </c>
      <c r="E118" s="67">
        <v>523.41999999999996</v>
      </c>
      <c r="F118" s="60">
        <v>111813</v>
      </c>
      <c r="G118" s="11">
        <v>44153</v>
      </c>
      <c r="H118" s="12" t="s">
        <v>41</v>
      </c>
    </row>
    <row r="119" spans="1:8" ht="18" x14ac:dyDescent="0.2">
      <c r="A119" s="56">
        <v>44126</v>
      </c>
      <c r="B119" s="57">
        <v>991701</v>
      </c>
      <c r="C119" s="58" t="s">
        <v>201</v>
      </c>
      <c r="D119" s="58" t="s">
        <v>132</v>
      </c>
      <c r="E119" s="67">
        <v>1530</v>
      </c>
      <c r="F119" s="60">
        <v>111814</v>
      </c>
      <c r="G119" s="11">
        <v>44153</v>
      </c>
      <c r="H119" s="12" t="s">
        <v>41</v>
      </c>
    </row>
    <row r="120" spans="1:8" ht="18" x14ac:dyDescent="0.2">
      <c r="A120" s="56">
        <v>44127</v>
      </c>
      <c r="B120" s="57">
        <v>10385</v>
      </c>
      <c r="C120" s="58" t="s">
        <v>103</v>
      </c>
      <c r="D120" s="58" t="s">
        <v>202</v>
      </c>
      <c r="E120" s="67">
        <v>426</v>
      </c>
      <c r="F120" s="60">
        <v>111815</v>
      </c>
      <c r="G120" s="11">
        <v>44153</v>
      </c>
      <c r="H120" s="12" t="s">
        <v>41</v>
      </c>
    </row>
    <row r="121" spans="1:8" ht="18" x14ac:dyDescent="0.2">
      <c r="A121" s="56">
        <v>44127</v>
      </c>
      <c r="B121" s="57">
        <v>202230</v>
      </c>
      <c r="C121" s="58" t="s">
        <v>203</v>
      </c>
      <c r="D121" s="58" t="s">
        <v>204</v>
      </c>
      <c r="E121" s="67">
        <v>2379.4699999999998</v>
      </c>
      <c r="F121" s="60">
        <v>111816</v>
      </c>
      <c r="G121" s="11">
        <v>44153</v>
      </c>
      <c r="H121" s="12" t="s">
        <v>41</v>
      </c>
    </row>
    <row r="122" spans="1:8" ht="18" x14ac:dyDescent="0.2">
      <c r="A122" s="56">
        <v>44134</v>
      </c>
      <c r="B122" s="57">
        <v>289127</v>
      </c>
      <c r="C122" s="58" t="s">
        <v>186</v>
      </c>
      <c r="D122" s="58" t="s">
        <v>230</v>
      </c>
      <c r="E122" s="67">
        <v>2666.16</v>
      </c>
      <c r="F122" s="60">
        <v>111817</v>
      </c>
      <c r="G122" s="11">
        <v>44153</v>
      </c>
      <c r="H122" s="12" t="s">
        <v>41</v>
      </c>
    </row>
    <row r="123" spans="1:8" ht="18" x14ac:dyDescent="0.2">
      <c r="A123" s="56">
        <v>44131</v>
      </c>
      <c r="B123" s="57">
        <v>194001</v>
      </c>
      <c r="C123" s="58" t="s">
        <v>205</v>
      </c>
      <c r="D123" s="58" t="s">
        <v>206</v>
      </c>
      <c r="E123" s="67">
        <v>2772.65</v>
      </c>
      <c r="F123" s="60">
        <v>111818</v>
      </c>
      <c r="G123" s="11">
        <v>44153</v>
      </c>
      <c r="H123" s="12" t="s">
        <v>41</v>
      </c>
    </row>
    <row r="124" spans="1:8" ht="18" x14ac:dyDescent="0.2">
      <c r="A124" s="56">
        <v>44136</v>
      </c>
      <c r="B124" s="57">
        <v>13113</v>
      </c>
      <c r="C124" s="58" t="s">
        <v>160</v>
      </c>
      <c r="D124" s="58" t="s">
        <v>177</v>
      </c>
      <c r="E124" s="67">
        <v>1.2</v>
      </c>
      <c r="F124" s="14">
        <v>893231100077482</v>
      </c>
      <c r="G124" s="11">
        <v>44153</v>
      </c>
      <c r="H124" s="12" t="s">
        <v>179</v>
      </c>
    </row>
    <row r="125" spans="1:8" ht="18" x14ac:dyDescent="0.2">
      <c r="A125" s="56">
        <v>44136</v>
      </c>
      <c r="B125" s="57">
        <v>13113</v>
      </c>
      <c r="C125" s="58" t="s">
        <v>160</v>
      </c>
      <c r="D125" s="58" t="s">
        <v>177</v>
      </c>
      <c r="E125" s="67">
        <v>1.2</v>
      </c>
      <c r="F125" s="14">
        <v>893231100077483</v>
      </c>
      <c r="G125" s="11">
        <v>44153</v>
      </c>
      <c r="H125" s="12" t="s">
        <v>42</v>
      </c>
    </row>
    <row r="126" spans="1:8" ht="18" x14ac:dyDescent="0.2">
      <c r="A126" s="56">
        <v>44136</v>
      </c>
      <c r="B126" s="57">
        <v>13113</v>
      </c>
      <c r="C126" s="58" t="s">
        <v>160</v>
      </c>
      <c r="D126" s="58" t="s">
        <v>177</v>
      </c>
      <c r="E126" s="67">
        <v>1.2</v>
      </c>
      <c r="F126" s="14">
        <v>893231100077484</v>
      </c>
      <c r="G126" s="11">
        <v>44153</v>
      </c>
      <c r="H126" s="12" t="s">
        <v>42</v>
      </c>
    </row>
    <row r="127" spans="1:8" ht="18" x14ac:dyDescent="0.2">
      <c r="A127" s="56">
        <v>44105</v>
      </c>
      <c r="B127" s="10">
        <v>1490060299481</v>
      </c>
      <c r="C127" s="58" t="s">
        <v>78</v>
      </c>
      <c r="D127" s="58" t="s">
        <v>207</v>
      </c>
      <c r="E127" s="67">
        <v>2991.37</v>
      </c>
      <c r="F127" s="60">
        <v>43956</v>
      </c>
      <c r="G127" s="11">
        <v>44153</v>
      </c>
      <c r="H127" s="12" t="s">
        <v>40</v>
      </c>
    </row>
    <row r="128" spans="1:8" ht="18" x14ac:dyDescent="0.2">
      <c r="A128" s="56">
        <v>44105</v>
      </c>
      <c r="B128" s="10">
        <v>1490014934481</v>
      </c>
      <c r="C128" s="58" t="s">
        <v>78</v>
      </c>
      <c r="D128" s="58" t="s">
        <v>208</v>
      </c>
      <c r="E128" s="67">
        <v>283.13</v>
      </c>
      <c r="F128" s="60">
        <v>43956</v>
      </c>
      <c r="G128" s="11">
        <v>44153</v>
      </c>
      <c r="H128" s="12" t="s">
        <v>40</v>
      </c>
    </row>
    <row r="129" spans="1:8" ht="18" x14ac:dyDescent="0.2">
      <c r="A129" s="56">
        <v>44149</v>
      </c>
      <c r="B129" s="57">
        <v>93</v>
      </c>
      <c r="C129" s="58" t="s">
        <v>168</v>
      </c>
      <c r="D129" s="58" t="s">
        <v>169</v>
      </c>
      <c r="E129" s="67">
        <v>2700</v>
      </c>
      <c r="F129" s="14">
        <v>554298000016007</v>
      </c>
      <c r="G129" s="11">
        <v>44158</v>
      </c>
      <c r="H129" s="12" t="s">
        <v>44</v>
      </c>
    </row>
    <row r="130" spans="1:8" ht="18" x14ac:dyDescent="0.2">
      <c r="A130" s="56">
        <v>44138</v>
      </c>
      <c r="B130" s="57">
        <v>289175</v>
      </c>
      <c r="C130" s="58" t="s">
        <v>186</v>
      </c>
      <c r="D130" s="52" t="s">
        <v>209</v>
      </c>
      <c r="E130" s="67">
        <v>503.4</v>
      </c>
      <c r="F130" s="60">
        <v>112301</v>
      </c>
      <c r="G130" s="11">
        <v>44158</v>
      </c>
      <c r="H130" s="12" t="s">
        <v>41</v>
      </c>
    </row>
    <row r="131" spans="1:8" ht="18" x14ac:dyDescent="0.2">
      <c r="A131" s="56">
        <v>44139</v>
      </c>
      <c r="B131" s="57">
        <v>289511</v>
      </c>
      <c r="C131" s="58" t="s">
        <v>186</v>
      </c>
      <c r="D131" s="58" t="s">
        <v>210</v>
      </c>
      <c r="E131" s="67">
        <v>3970.93</v>
      </c>
      <c r="F131" s="60">
        <v>112302</v>
      </c>
      <c r="G131" s="11">
        <v>44158</v>
      </c>
      <c r="H131" s="12" t="s">
        <v>41</v>
      </c>
    </row>
    <row r="132" spans="1:8" ht="18" x14ac:dyDescent="0.2">
      <c r="A132" s="56">
        <v>44138</v>
      </c>
      <c r="B132" s="57">
        <v>156258</v>
      </c>
      <c r="C132" s="58" t="s">
        <v>211</v>
      </c>
      <c r="D132" s="58" t="s">
        <v>212</v>
      </c>
      <c r="E132" s="67">
        <v>1800.98</v>
      </c>
      <c r="F132" s="60">
        <v>112303</v>
      </c>
      <c r="G132" s="11">
        <v>44158</v>
      </c>
      <c r="H132" s="12" t="s">
        <v>41</v>
      </c>
    </row>
    <row r="133" spans="1:8" ht="18" x14ac:dyDescent="0.2">
      <c r="A133" s="56">
        <v>44138</v>
      </c>
      <c r="B133" s="57">
        <v>6780</v>
      </c>
      <c r="C133" s="58" t="s">
        <v>213</v>
      </c>
      <c r="D133" s="58" t="s">
        <v>133</v>
      </c>
      <c r="E133" s="67">
        <v>1350</v>
      </c>
      <c r="F133" s="60">
        <v>112304</v>
      </c>
      <c r="G133" s="11">
        <v>44158</v>
      </c>
      <c r="H133" s="12" t="s">
        <v>41</v>
      </c>
    </row>
    <row r="134" spans="1:8" ht="18" x14ac:dyDescent="0.2">
      <c r="A134" s="56">
        <v>44117</v>
      </c>
      <c r="B134" s="57">
        <v>1965</v>
      </c>
      <c r="C134" s="58" t="s">
        <v>172</v>
      </c>
      <c r="D134" s="58" t="s">
        <v>214</v>
      </c>
      <c r="E134" s="67">
        <v>773</v>
      </c>
      <c r="F134" s="60">
        <v>112305</v>
      </c>
      <c r="G134" s="11">
        <v>44158</v>
      </c>
      <c r="H134" s="12" t="s">
        <v>41</v>
      </c>
    </row>
    <row r="135" spans="1:8" ht="18" x14ac:dyDescent="0.2">
      <c r="A135" s="56">
        <v>44144</v>
      </c>
      <c r="B135" s="57">
        <v>290190</v>
      </c>
      <c r="C135" s="58" t="s">
        <v>186</v>
      </c>
      <c r="D135" s="58" t="s">
        <v>215</v>
      </c>
      <c r="E135" s="67">
        <v>2716.6</v>
      </c>
      <c r="F135" s="60">
        <v>112306</v>
      </c>
      <c r="G135" s="11">
        <v>44158</v>
      </c>
      <c r="H135" s="12" t="s">
        <v>41</v>
      </c>
    </row>
    <row r="136" spans="1:8" ht="18" x14ac:dyDescent="0.2">
      <c r="A136" s="56">
        <v>44145</v>
      </c>
      <c r="B136" s="57">
        <v>734411</v>
      </c>
      <c r="C136" s="58" t="s">
        <v>216</v>
      </c>
      <c r="D136" s="58" t="s">
        <v>217</v>
      </c>
      <c r="E136" s="67">
        <v>1681.73</v>
      </c>
      <c r="F136" s="60">
        <v>112307</v>
      </c>
      <c r="G136" s="11">
        <v>44158</v>
      </c>
      <c r="H136" s="12" t="s">
        <v>41</v>
      </c>
    </row>
    <row r="137" spans="1:8" ht="18" x14ac:dyDescent="0.2">
      <c r="A137" s="56">
        <v>44146</v>
      </c>
      <c r="B137" s="57">
        <v>290692</v>
      </c>
      <c r="C137" s="58" t="s">
        <v>186</v>
      </c>
      <c r="D137" s="58" t="s">
        <v>218</v>
      </c>
      <c r="E137" s="67">
        <v>1771.8</v>
      </c>
      <c r="F137" s="60">
        <v>112308</v>
      </c>
      <c r="G137" s="11">
        <v>44158</v>
      </c>
      <c r="H137" s="12" t="s">
        <v>41</v>
      </c>
    </row>
    <row r="138" spans="1:8" ht="18" x14ac:dyDescent="0.2">
      <c r="A138" s="56">
        <v>44146</v>
      </c>
      <c r="B138" s="57">
        <v>290693</v>
      </c>
      <c r="C138" s="58" t="s">
        <v>186</v>
      </c>
      <c r="D138" s="58" t="s">
        <v>219</v>
      </c>
      <c r="E138" s="67">
        <v>3411.6</v>
      </c>
      <c r="F138" s="60">
        <v>112309</v>
      </c>
      <c r="G138" s="11">
        <v>44158</v>
      </c>
      <c r="H138" s="12" t="s">
        <v>41</v>
      </c>
    </row>
    <row r="139" spans="1:8" ht="18" x14ac:dyDescent="0.2">
      <c r="A139" s="56">
        <v>44144</v>
      </c>
      <c r="B139" s="57">
        <v>20203</v>
      </c>
      <c r="C139" s="58" t="s">
        <v>220</v>
      </c>
      <c r="D139" s="58" t="s">
        <v>221</v>
      </c>
      <c r="E139" s="67">
        <v>1063</v>
      </c>
      <c r="F139" s="60">
        <v>112310</v>
      </c>
      <c r="G139" s="11">
        <v>44158</v>
      </c>
      <c r="H139" s="12" t="s">
        <v>41</v>
      </c>
    </row>
    <row r="140" spans="1:8" ht="18" x14ac:dyDescent="0.2">
      <c r="A140" s="56">
        <v>44159</v>
      </c>
      <c r="B140" s="57">
        <v>6207</v>
      </c>
      <c r="C140" s="58" t="s">
        <v>142</v>
      </c>
      <c r="D140" s="58" t="s">
        <v>110</v>
      </c>
      <c r="E140" s="67">
        <v>1473.8</v>
      </c>
      <c r="F140" s="60">
        <v>112311</v>
      </c>
      <c r="G140" s="11">
        <v>44158</v>
      </c>
      <c r="H140" s="12" t="s">
        <v>41</v>
      </c>
    </row>
    <row r="141" spans="1:8" ht="18" x14ac:dyDescent="0.2">
      <c r="A141" s="56">
        <v>44148</v>
      </c>
      <c r="B141" s="57">
        <v>166408</v>
      </c>
      <c r="C141" s="58" t="s">
        <v>222</v>
      </c>
      <c r="D141" s="58" t="s">
        <v>223</v>
      </c>
      <c r="E141" s="67">
        <v>489.72</v>
      </c>
      <c r="F141" s="60">
        <v>112312</v>
      </c>
      <c r="G141" s="11">
        <v>44158</v>
      </c>
      <c r="H141" s="12" t="s">
        <v>41</v>
      </c>
    </row>
    <row r="142" spans="1:8" ht="18" x14ac:dyDescent="0.2">
      <c r="A142" s="56">
        <v>44147</v>
      </c>
      <c r="B142" s="57">
        <v>1347</v>
      </c>
      <c r="C142" s="58" t="s">
        <v>144</v>
      </c>
      <c r="D142" s="58" t="s">
        <v>224</v>
      </c>
      <c r="E142" s="67">
        <v>2805</v>
      </c>
      <c r="F142" s="60">
        <v>112313</v>
      </c>
      <c r="G142" s="11">
        <v>44158</v>
      </c>
      <c r="H142" s="12" t="s">
        <v>41</v>
      </c>
    </row>
    <row r="143" spans="1:8" ht="18" x14ac:dyDescent="0.2">
      <c r="A143" s="56">
        <v>44136</v>
      </c>
      <c r="B143" s="57">
        <v>13113</v>
      </c>
      <c r="C143" s="58" t="s">
        <v>160</v>
      </c>
      <c r="D143" s="58" t="s">
        <v>177</v>
      </c>
      <c r="E143" s="67">
        <v>1.2</v>
      </c>
      <c r="F143" s="14">
        <v>873290700060180</v>
      </c>
      <c r="G143" s="11">
        <v>44159</v>
      </c>
      <c r="H143" s="12" t="s">
        <v>42</v>
      </c>
    </row>
    <row r="144" spans="1:8" ht="18" x14ac:dyDescent="0.2">
      <c r="A144" s="56">
        <v>44136</v>
      </c>
      <c r="B144" s="57">
        <v>0</v>
      </c>
      <c r="C144" s="58" t="s">
        <v>139</v>
      </c>
      <c r="D144" s="58" t="s">
        <v>225</v>
      </c>
      <c r="E144" s="67">
        <v>234</v>
      </c>
      <c r="F144" s="14">
        <v>5512060000233530</v>
      </c>
      <c r="G144" s="11">
        <v>44160</v>
      </c>
      <c r="H144" s="12" t="s">
        <v>44</v>
      </c>
    </row>
    <row r="145" spans="1:8" ht="18" x14ac:dyDescent="0.2">
      <c r="A145" s="56">
        <v>44136</v>
      </c>
      <c r="B145" s="57">
        <v>0</v>
      </c>
      <c r="C145" s="58" t="s">
        <v>45</v>
      </c>
      <c r="D145" s="58" t="s">
        <v>225</v>
      </c>
      <c r="E145" s="67">
        <v>648</v>
      </c>
      <c r="F145" s="14">
        <v>551819000050233</v>
      </c>
      <c r="G145" s="11">
        <v>44160</v>
      </c>
      <c r="H145" s="12" t="s">
        <v>44</v>
      </c>
    </row>
    <row r="146" spans="1:8" ht="18" x14ac:dyDescent="0.2">
      <c r="A146" s="56">
        <v>44136</v>
      </c>
      <c r="B146" s="57">
        <v>0</v>
      </c>
      <c r="C146" s="58" t="s">
        <v>130</v>
      </c>
      <c r="D146" s="58" t="s">
        <v>225</v>
      </c>
      <c r="E146" s="67">
        <v>456</v>
      </c>
      <c r="F146" s="14">
        <v>551819000056189</v>
      </c>
      <c r="G146" s="11">
        <v>44160</v>
      </c>
      <c r="H146" s="12" t="s">
        <v>44</v>
      </c>
    </row>
    <row r="147" spans="1:8" ht="18" x14ac:dyDescent="0.2">
      <c r="A147" s="56">
        <v>44136</v>
      </c>
      <c r="B147" s="57">
        <v>0</v>
      </c>
      <c r="C147" s="58" t="s">
        <v>86</v>
      </c>
      <c r="D147" s="58" t="s">
        <v>225</v>
      </c>
      <c r="E147" s="67">
        <v>507</v>
      </c>
      <c r="F147" s="14">
        <v>551819000057117</v>
      </c>
      <c r="G147" s="11">
        <v>44160</v>
      </c>
      <c r="H147" s="12" t="s">
        <v>44</v>
      </c>
    </row>
    <row r="148" spans="1:8" ht="18" x14ac:dyDescent="0.2">
      <c r="A148" s="56">
        <v>44136</v>
      </c>
      <c r="B148" s="57">
        <v>0</v>
      </c>
      <c r="C148" s="58" t="s">
        <v>89</v>
      </c>
      <c r="D148" s="58" t="s">
        <v>225</v>
      </c>
      <c r="E148" s="67">
        <v>456</v>
      </c>
      <c r="F148" s="14">
        <v>551819000058871</v>
      </c>
      <c r="G148" s="11">
        <v>44160</v>
      </c>
      <c r="H148" s="12" t="s">
        <v>44</v>
      </c>
    </row>
    <row r="149" spans="1:8" ht="18" x14ac:dyDescent="0.2">
      <c r="A149" s="56">
        <v>44136</v>
      </c>
      <c r="B149" s="57">
        <v>0</v>
      </c>
      <c r="C149" s="58" t="s">
        <v>167</v>
      </c>
      <c r="D149" s="58" t="s">
        <v>225</v>
      </c>
      <c r="E149" s="67">
        <v>67</v>
      </c>
      <c r="F149" s="14">
        <v>552445000020843</v>
      </c>
      <c r="G149" s="11">
        <v>44160</v>
      </c>
      <c r="H149" s="12" t="s">
        <v>44</v>
      </c>
    </row>
    <row r="150" spans="1:8" ht="18" x14ac:dyDescent="0.2">
      <c r="A150" s="56">
        <v>44136</v>
      </c>
      <c r="B150" s="57">
        <v>0</v>
      </c>
      <c r="C150" s="58" t="s">
        <v>107</v>
      </c>
      <c r="D150" s="58" t="s">
        <v>225</v>
      </c>
      <c r="E150" s="67">
        <v>458</v>
      </c>
      <c r="F150" s="14">
        <v>551819000058671</v>
      </c>
      <c r="G150" s="11">
        <v>44160</v>
      </c>
      <c r="H150" s="12" t="s">
        <v>44</v>
      </c>
    </row>
    <row r="151" spans="1:8" ht="18" x14ac:dyDescent="0.2">
      <c r="A151" s="56">
        <v>44136</v>
      </c>
      <c r="B151" s="57">
        <v>0</v>
      </c>
      <c r="C151" s="58" t="s">
        <v>94</v>
      </c>
      <c r="D151" s="58" t="s">
        <v>225</v>
      </c>
      <c r="E151" s="67">
        <v>465</v>
      </c>
      <c r="F151" s="14">
        <v>553107000034283</v>
      </c>
      <c r="G151" s="11">
        <v>44160</v>
      </c>
      <c r="H151" s="12" t="s">
        <v>44</v>
      </c>
    </row>
    <row r="152" spans="1:8" ht="18" x14ac:dyDescent="0.2">
      <c r="A152" s="56">
        <v>44136</v>
      </c>
      <c r="B152" s="57">
        <v>0</v>
      </c>
      <c r="C152" s="58" t="s">
        <v>46</v>
      </c>
      <c r="D152" s="58" t="s">
        <v>225</v>
      </c>
      <c r="E152" s="67">
        <v>681</v>
      </c>
      <c r="F152" s="14">
        <v>553386000018197</v>
      </c>
      <c r="G152" s="11">
        <v>44160</v>
      </c>
      <c r="H152" s="12" t="s">
        <v>44</v>
      </c>
    </row>
    <row r="153" spans="1:8" ht="18" x14ac:dyDescent="0.2">
      <c r="A153" s="56">
        <v>44136</v>
      </c>
      <c r="B153" s="57">
        <v>0</v>
      </c>
      <c r="C153" s="58" t="s">
        <v>66</v>
      </c>
      <c r="D153" s="58" t="s">
        <v>225</v>
      </c>
      <c r="E153" s="67">
        <v>1885</v>
      </c>
      <c r="F153" s="14">
        <v>553558000017763</v>
      </c>
      <c r="G153" s="11">
        <v>44160</v>
      </c>
      <c r="H153" s="12" t="s">
        <v>44</v>
      </c>
    </row>
    <row r="154" spans="1:8" ht="18" x14ac:dyDescent="0.2">
      <c r="A154" s="56">
        <v>44136</v>
      </c>
      <c r="B154" s="57">
        <v>0</v>
      </c>
      <c r="C154" s="58" t="s">
        <v>47</v>
      </c>
      <c r="D154" s="58" t="s">
        <v>225</v>
      </c>
      <c r="E154" s="67">
        <v>712</v>
      </c>
      <c r="F154" s="14">
        <v>553558000025545</v>
      </c>
      <c r="G154" s="11">
        <v>44160</v>
      </c>
      <c r="H154" s="12" t="s">
        <v>44</v>
      </c>
    </row>
    <row r="155" spans="1:8" ht="18" x14ac:dyDescent="0.2">
      <c r="A155" s="56">
        <v>44136</v>
      </c>
      <c r="B155" s="57">
        <v>0</v>
      </c>
      <c r="C155" s="58" t="s">
        <v>55</v>
      </c>
      <c r="D155" s="58" t="s">
        <v>225</v>
      </c>
      <c r="E155" s="67">
        <v>674</v>
      </c>
      <c r="F155" s="14">
        <v>553558000025675</v>
      </c>
      <c r="G155" s="11">
        <v>44160</v>
      </c>
      <c r="H155" s="12" t="s">
        <v>44</v>
      </c>
    </row>
    <row r="156" spans="1:8" ht="18" x14ac:dyDescent="0.2">
      <c r="A156" s="56">
        <v>44136</v>
      </c>
      <c r="B156" s="57">
        <v>0</v>
      </c>
      <c r="C156" s="58" t="s">
        <v>64</v>
      </c>
      <c r="D156" s="58" t="s">
        <v>225</v>
      </c>
      <c r="E156" s="67">
        <v>941</v>
      </c>
      <c r="F156" s="14">
        <v>553558000025738</v>
      </c>
      <c r="G156" s="11">
        <v>44160</v>
      </c>
      <c r="H156" s="12" t="s">
        <v>44</v>
      </c>
    </row>
    <row r="157" spans="1:8" ht="18" x14ac:dyDescent="0.2">
      <c r="A157" s="56">
        <v>44136</v>
      </c>
      <c r="B157" s="57">
        <v>0</v>
      </c>
      <c r="C157" s="58" t="s">
        <v>131</v>
      </c>
      <c r="D157" s="58" t="s">
        <v>225</v>
      </c>
      <c r="E157" s="67">
        <v>233</v>
      </c>
      <c r="F157" s="14">
        <v>553558000028896</v>
      </c>
      <c r="G157" s="11">
        <v>44160</v>
      </c>
      <c r="H157" s="12" t="s">
        <v>44</v>
      </c>
    </row>
    <row r="158" spans="1:8" ht="18" x14ac:dyDescent="0.2">
      <c r="A158" s="56">
        <v>44136</v>
      </c>
      <c r="B158" s="57">
        <v>0</v>
      </c>
      <c r="C158" s="58" t="s">
        <v>75</v>
      </c>
      <c r="D158" s="58" t="s">
        <v>225</v>
      </c>
      <c r="E158" s="67">
        <v>833</v>
      </c>
      <c r="F158" s="14">
        <v>556761000046197</v>
      </c>
      <c r="G158" s="11">
        <v>44160</v>
      </c>
      <c r="H158" s="12" t="s">
        <v>44</v>
      </c>
    </row>
    <row r="159" spans="1:8" ht="18" x14ac:dyDescent="0.2">
      <c r="A159" s="56">
        <v>44136</v>
      </c>
      <c r="B159" s="57">
        <v>0</v>
      </c>
      <c r="C159" s="58" t="s">
        <v>93</v>
      </c>
      <c r="D159" s="58" t="s">
        <v>225</v>
      </c>
      <c r="E159" s="67">
        <v>453</v>
      </c>
      <c r="F159" s="14">
        <v>556938000026456</v>
      </c>
      <c r="G159" s="11">
        <v>44160</v>
      </c>
      <c r="H159" s="12" t="s">
        <v>44</v>
      </c>
    </row>
    <row r="160" spans="1:8" ht="18" x14ac:dyDescent="0.2">
      <c r="A160" s="56">
        <v>44136</v>
      </c>
      <c r="B160" s="57">
        <v>0</v>
      </c>
      <c r="C160" s="58" t="s">
        <v>48</v>
      </c>
      <c r="D160" s="58" t="s">
        <v>225</v>
      </c>
      <c r="E160" s="67">
        <v>667</v>
      </c>
      <c r="F160" s="14">
        <v>557039000010124</v>
      </c>
      <c r="G160" s="11">
        <v>44160</v>
      </c>
      <c r="H160" s="12" t="s">
        <v>44</v>
      </c>
    </row>
    <row r="161" spans="1:8" ht="18" x14ac:dyDescent="0.2">
      <c r="A161" s="56">
        <v>44136</v>
      </c>
      <c r="B161" s="57">
        <v>13113</v>
      </c>
      <c r="C161" s="58" t="s">
        <v>160</v>
      </c>
      <c r="D161" s="58" t="s">
        <v>226</v>
      </c>
      <c r="E161" s="67">
        <v>52.35</v>
      </c>
      <c r="F161" s="14">
        <v>863300800003686</v>
      </c>
      <c r="G161" s="11">
        <v>44160</v>
      </c>
      <c r="H161" s="12" t="s">
        <v>42</v>
      </c>
    </row>
    <row r="162" spans="1:8" ht="18" x14ac:dyDescent="0.2">
      <c r="A162" s="56">
        <v>44136</v>
      </c>
      <c r="B162" s="57">
        <v>13113</v>
      </c>
      <c r="C162" s="58" t="s">
        <v>160</v>
      </c>
      <c r="D162" s="58" t="s">
        <v>118</v>
      </c>
      <c r="E162" s="67">
        <v>6.5</v>
      </c>
      <c r="F162" s="14">
        <v>883300800003743</v>
      </c>
      <c r="G162" s="11">
        <v>44160</v>
      </c>
      <c r="H162" s="12" t="s">
        <v>42</v>
      </c>
    </row>
    <row r="163" spans="1:8" ht="18" x14ac:dyDescent="0.2">
      <c r="A163" s="56">
        <v>44136</v>
      </c>
      <c r="B163" s="57">
        <v>13113</v>
      </c>
      <c r="C163" s="58" t="s">
        <v>160</v>
      </c>
      <c r="D163" s="58" t="s">
        <v>177</v>
      </c>
      <c r="E163" s="67">
        <v>1.2</v>
      </c>
      <c r="F163" s="14">
        <v>853310700058245</v>
      </c>
      <c r="G163" s="11">
        <v>44161</v>
      </c>
      <c r="H163" s="12" t="s">
        <v>42</v>
      </c>
    </row>
    <row r="164" spans="1:8" ht="18" x14ac:dyDescent="0.2">
      <c r="A164" s="56">
        <v>44136</v>
      </c>
      <c r="B164" s="57">
        <v>13113</v>
      </c>
      <c r="C164" s="58" t="s">
        <v>160</v>
      </c>
      <c r="D164" s="58" t="s">
        <v>177</v>
      </c>
      <c r="E164" s="67">
        <v>1.2</v>
      </c>
      <c r="F164" s="14">
        <v>853310700058246</v>
      </c>
      <c r="G164" s="11">
        <v>44161</v>
      </c>
      <c r="H164" s="12" t="s">
        <v>42</v>
      </c>
    </row>
    <row r="165" spans="1:8" ht="18" x14ac:dyDescent="0.2">
      <c r="A165" s="56">
        <v>44136</v>
      </c>
      <c r="B165" s="57">
        <v>13113</v>
      </c>
      <c r="C165" s="58" t="s">
        <v>160</v>
      </c>
      <c r="D165" s="58" t="s">
        <v>177</v>
      </c>
      <c r="E165" s="67">
        <v>1.2</v>
      </c>
      <c r="F165" s="14">
        <v>853310700058247</v>
      </c>
      <c r="G165" s="11">
        <v>44161</v>
      </c>
      <c r="H165" s="12" t="s">
        <v>42</v>
      </c>
    </row>
    <row r="166" spans="1:8" ht="18" x14ac:dyDescent="0.2">
      <c r="A166" s="56">
        <v>44136</v>
      </c>
      <c r="B166" s="57">
        <v>13113</v>
      </c>
      <c r="C166" s="58" t="s">
        <v>160</v>
      </c>
      <c r="D166" s="58" t="s">
        <v>177</v>
      </c>
      <c r="E166" s="67">
        <v>1.2</v>
      </c>
      <c r="F166" s="14">
        <v>853310700058248</v>
      </c>
      <c r="G166" s="11">
        <v>44161</v>
      </c>
      <c r="H166" s="12" t="s">
        <v>42</v>
      </c>
    </row>
    <row r="167" spans="1:8" ht="18" x14ac:dyDescent="0.2">
      <c r="A167" s="56">
        <v>44136</v>
      </c>
      <c r="B167" s="57">
        <v>13113</v>
      </c>
      <c r="C167" s="58" t="s">
        <v>160</v>
      </c>
      <c r="D167" s="58" t="s">
        <v>177</v>
      </c>
      <c r="E167" s="67">
        <v>1.2</v>
      </c>
      <c r="F167" s="14">
        <v>853310700058249</v>
      </c>
      <c r="G167" s="11">
        <v>44161</v>
      </c>
      <c r="H167" s="12" t="s">
        <v>42</v>
      </c>
    </row>
    <row r="168" spans="1:8" ht="18" x14ac:dyDescent="0.2">
      <c r="A168" s="56">
        <v>44136</v>
      </c>
      <c r="B168" s="57">
        <v>13113</v>
      </c>
      <c r="C168" s="58" t="s">
        <v>160</v>
      </c>
      <c r="D168" s="58" t="s">
        <v>177</v>
      </c>
      <c r="E168" s="67">
        <v>1.2</v>
      </c>
      <c r="F168" s="14">
        <v>853310700058250</v>
      </c>
      <c r="G168" s="11">
        <v>44161</v>
      </c>
      <c r="H168" s="12" t="s">
        <v>42</v>
      </c>
    </row>
    <row r="169" spans="1:8" ht="18" x14ac:dyDescent="0.2">
      <c r="A169" s="56">
        <v>44136</v>
      </c>
      <c r="B169" s="57">
        <v>13113</v>
      </c>
      <c r="C169" s="58" t="s">
        <v>160</v>
      </c>
      <c r="D169" s="58" t="s">
        <v>177</v>
      </c>
      <c r="E169" s="67">
        <v>1.2</v>
      </c>
      <c r="F169" s="14">
        <v>853310700058251</v>
      </c>
      <c r="G169" s="11">
        <v>44161</v>
      </c>
      <c r="H169" s="12" t="s">
        <v>42</v>
      </c>
    </row>
    <row r="170" spans="1:8" ht="18" x14ac:dyDescent="0.2">
      <c r="A170" s="56">
        <v>44136</v>
      </c>
      <c r="B170" s="57">
        <v>13113</v>
      </c>
      <c r="C170" s="58" t="s">
        <v>160</v>
      </c>
      <c r="D170" s="58" t="s">
        <v>177</v>
      </c>
      <c r="E170" s="67">
        <v>1.2</v>
      </c>
      <c r="F170" s="14">
        <v>853310700058252</v>
      </c>
      <c r="G170" s="11">
        <v>44161</v>
      </c>
      <c r="H170" s="12" t="s">
        <v>42</v>
      </c>
    </row>
    <row r="171" spans="1:8" ht="18" x14ac:dyDescent="0.2">
      <c r="A171" s="56">
        <v>44136</v>
      </c>
      <c r="B171" s="57">
        <v>13113</v>
      </c>
      <c r="C171" s="58" t="s">
        <v>160</v>
      </c>
      <c r="D171" s="58" t="s">
        <v>177</v>
      </c>
      <c r="E171" s="67">
        <v>1.2</v>
      </c>
      <c r="F171" s="14">
        <v>853310700058253</v>
      </c>
      <c r="G171" s="11">
        <v>44161</v>
      </c>
      <c r="H171" s="12" t="s">
        <v>42</v>
      </c>
    </row>
    <row r="172" spans="1:8" ht="18" x14ac:dyDescent="0.2">
      <c r="A172" s="56">
        <v>44136</v>
      </c>
      <c r="B172" s="57">
        <v>13113</v>
      </c>
      <c r="C172" s="58" t="s">
        <v>160</v>
      </c>
      <c r="D172" s="58" t="s">
        <v>177</v>
      </c>
      <c r="E172" s="67">
        <v>1.2</v>
      </c>
      <c r="F172" s="14">
        <v>853310700058254</v>
      </c>
      <c r="G172" s="11">
        <v>44161</v>
      </c>
      <c r="H172" s="12" t="s">
        <v>42</v>
      </c>
    </row>
    <row r="173" spans="1:8" ht="18" x14ac:dyDescent="0.2">
      <c r="A173" s="56">
        <v>44136</v>
      </c>
      <c r="B173" s="57">
        <v>13113</v>
      </c>
      <c r="C173" s="58" t="s">
        <v>160</v>
      </c>
      <c r="D173" s="58" t="s">
        <v>177</v>
      </c>
      <c r="E173" s="67">
        <v>1.2</v>
      </c>
      <c r="F173" s="14">
        <v>853310700058255</v>
      </c>
      <c r="G173" s="11">
        <v>44161</v>
      </c>
      <c r="H173" s="12" t="s">
        <v>42</v>
      </c>
    </row>
    <row r="174" spans="1:8" ht="18" x14ac:dyDescent="0.2">
      <c r="A174" s="56">
        <v>44136</v>
      </c>
      <c r="B174" s="57">
        <v>13113</v>
      </c>
      <c r="C174" s="58" t="s">
        <v>160</v>
      </c>
      <c r="D174" s="58" t="s">
        <v>177</v>
      </c>
      <c r="E174" s="67">
        <v>1.2</v>
      </c>
      <c r="F174" s="14">
        <v>853310700058256</v>
      </c>
      <c r="G174" s="11">
        <v>44161</v>
      </c>
      <c r="H174" s="12" t="s">
        <v>42</v>
      </c>
    </row>
    <row r="175" spans="1:8" ht="18" x14ac:dyDescent="0.2">
      <c r="A175" s="56">
        <v>44136</v>
      </c>
      <c r="B175" s="57">
        <v>13113</v>
      </c>
      <c r="C175" s="58" t="s">
        <v>160</v>
      </c>
      <c r="D175" s="58" t="s">
        <v>177</v>
      </c>
      <c r="E175" s="67">
        <v>1.2</v>
      </c>
      <c r="F175" s="14">
        <v>853310700058257</v>
      </c>
      <c r="G175" s="11">
        <v>44161</v>
      </c>
      <c r="H175" s="12" t="s">
        <v>42</v>
      </c>
    </row>
    <row r="176" spans="1:8" ht="18" x14ac:dyDescent="0.2">
      <c r="A176" s="56">
        <v>44136</v>
      </c>
      <c r="B176" s="57">
        <v>13113</v>
      </c>
      <c r="C176" s="58" t="s">
        <v>160</v>
      </c>
      <c r="D176" s="58" t="s">
        <v>177</v>
      </c>
      <c r="E176" s="67">
        <v>1.2</v>
      </c>
      <c r="F176" s="14">
        <v>85331070008258</v>
      </c>
      <c r="G176" s="11">
        <v>44161</v>
      </c>
      <c r="H176" s="12" t="s">
        <v>42</v>
      </c>
    </row>
    <row r="177" spans="1:8" ht="18" x14ac:dyDescent="0.2">
      <c r="A177" s="56">
        <v>44136</v>
      </c>
      <c r="B177" s="57">
        <v>13113</v>
      </c>
      <c r="C177" s="58" t="s">
        <v>160</v>
      </c>
      <c r="D177" s="58" t="s">
        <v>177</v>
      </c>
      <c r="E177" s="67">
        <v>1.2</v>
      </c>
      <c r="F177" s="14">
        <v>853310700058259</v>
      </c>
      <c r="G177" s="11">
        <v>44161</v>
      </c>
      <c r="H177" s="12" t="s">
        <v>42</v>
      </c>
    </row>
    <row r="178" spans="1:8" ht="18" x14ac:dyDescent="0.2">
      <c r="A178" s="56">
        <v>44136</v>
      </c>
      <c r="B178" s="57">
        <v>13113</v>
      </c>
      <c r="C178" s="58" t="s">
        <v>160</v>
      </c>
      <c r="D178" s="58" t="s">
        <v>177</v>
      </c>
      <c r="E178" s="67">
        <v>1.2</v>
      </c>
      <c r="F178" s="14">
        <v>853310700058260</v>
      </c>
      <c r="G178" s="11">
        <v>44161</v>
      </c>
      <c r="H178" s="12" t="s">
        <v>42</v>
      </c>
    </row>
    <row r="179" spans="1:8" ht="18" x14ac:dyDescent="0.2">
      <c r="A179" s="56">
        <v>44136</v>
      </c>
      <c r="B179" s="57">
        <v>13113</v>
      </c>
      <c r="C179" s="58" t="s">
        <v>160</v>
      </c>
      <c r="D179" s="58" t="s">
        <v>177</v>
      </c>
      <c r="E179" s="67">
        <v>1.2</v>
      </c>
      <c r="F179" s="14">
        <v>853310700058261</v>
      </c>
      <c r="G179" s="11">
        <v>44161</v>
      </c>
      <c r="H179" s="12" t="s">
        <v>42</v>
      </c>
    </row>
    <row r="180" spans="1:8" ht="18" x14ac:dyDescent="0.2">
      <c r="A180" s="56">
        <v>44150</v>
      </c>
      <c r="B180" s="57">
        <v>713</v>
      </c>
      <c r="C180" s="58" t="s">
        <v>108</v>
      </c>
      <c r="D180" s="58" t="s">
        <v>43</v>
      </c>
      <c r="E180" s="67">
        <v>4464.6000000000004</v>
      </c>
      <c r="F180" s="14">
        <v>550583000126863</v>
      </c>
      <c r="G180" s="11">
        <v>44162</v>
      </c>
      <c r="H180" s="12" t="s">
        <v>44</v>
      </c>
    </row>
    <row r="181" spans="1:8" ht="18" x14ac:dyDescent="0.2">
      <c r="A181" s="56">
        <v>44150</v>
      </c>
      <c r="B181" s="57">
        <v>714</v>
      </c>
      <c r="C181" s="58" t="s">
        <v>108</v>
      </c>
      <c r="D181" s="58" t="s">
        <v>43</v>
      </c>
      <c r="E181" s="67">
        <v>4423.2</v>
      </c>
      <c r="F181" s="14">
        <v>550583000126863</v>
      </c>
      <c r="G181" s="11">
        <v>44162</v>
      </c>
      <c r="H181" s="12" t="s">
        <v>44</v>
      </c>
    </row>
    <row r="182" spans="1:8" ht="18" x14ac:dyDescent="0.2">
      <c r="A182" s="56">
        <v>44136</v>
      </c>
      <c r="B182" s="57">
        <v>0</v>
      </c>
      <c r="C182" s="58" t="s">
        <v>191</v>
      </c>
      <c r="D182" s="58" t="s">
        <v>227</v>
      </c>
      <c r="E182" s="67">
        <v>618</v>
      </c>
      <c r="F182" s="14">
        <v>553558000017353</v>
      </c>
      <c r="G182" s="11">
        <v>44162</v>
      </c>
      <c r="H182" s="12" t="s">
        <v>44</v>
      </c>
    </row>
    <row r="183" spans="1:8" ht="18" x14ac:dyDescent="0.2">
      <c r="A183" s="56">
        <v>44136</v>
      </c>
      <c r="B183" s="57">
        <v>0</v>
      </c>
      <c r="C183" s="58" t="s">
        <v>192</v>
      </c>
      <c r="D183" s="58" t="s">
        <v>227</v>
      </c>
      <c r="E183" s="67">
        <v>228</v>
      </c>
      <c r="F183" s="14">
        <v>553558000021772</v>
      </c>
      <c r="G183" s="11">
        <v>44162</v>
      </c>
      <c r="H183" s="12" t="s">
        <v>44</v>
      </c>
    </row>
    <row r="184" spans="1:8" ht="18" x14ac:dyDescent="0.2">
      <c r="A184" s="56">
        <v>44158</v>
      </c>
      <c r="B184" s="57">
        <v>5200</v>
      </c>
      <c r="C184" s="58" t="s">
        <v>168</v>
      </c>
      <c r="D184" s="58" t="s">
        <v>169</v>
      </c>
      <c r="E184" s="67">
        <v>2900</v>
      </c>
      <c r="F184" s="14">
        <v>554298000016007</v>
      </c>
      <c r="G184" s="11">
        <v>44162</v>
      </c>
      <c r="H184" s="12" t="s">
        <v>44</v>
      </c>
    </row>
    <row r="185" spans="1:8" ht="18" x14ac:dyDescent="0.2">
      <c r="A185" s="56">
        <v>44136</v>
      </c>
      <c r="B185" s="57">
        <v>0</v>
      </c>
      <c r="C185" s="58" t="s">
        <v>123</v>
      </c>
      <c r="D185" s="58" t="s">
        <v>225</v>
      </c>
      <c r="E185" s="67">
        <v>211</v>
      </c>
      <c r="F185" s="14">
        <v>554705000026093</v>
      </c>
      <c r="G185" s="11">
        <v>44162</v>
      </c>
      <c r="H185" s="12" t="s">
        <v>44</v>
      </c>
    </row>
    <row r="186" spans="1:8" ht="18" x14ac:dyDescent="0.2">
      <c r="A186" s="56">
        <v>44106</v>
      </c>
      <c r="B186" s="57">
        <v>132716262</v>
      </c>
      <c r="C186" s="58" t="s">
        <v>138</v>
      </c>
      <c r="D186" s="58" t="s">
        <v>228</v>
      </c>
      <c r="E186" s="67">
        <v>39.99</v>
      </c>
      <c r="F186" s="60">
        <v>112701</v>
      </c>
      <c r="G186" s="11">
        <v>44162</v>
      </c>
      <c r="H186" s="12" t="s">
        <v>40</v>
      </c>
    </row>
    <row r="187" spans="1:8" ht="18" x14ac:dyDescent="0.2">
      <c r="A187" s="56">
        <v>44152</v>
      </c>
      <c r="B187" s="57">
        <v>2736</v>
      </c>
      <c r="C187" s="58" t="s">
        <v>170</v>
      </c>
      <c r="D187" s="58" t="s">
        <v>229</v>
      </c>
      <c r="E187" s="67">
        <v>3238.2</v>
      </c>
      <c r="F187" s="60">
        <v>112702</v>
      </c>
      <c r="G187" s="11">
        <v>44162</v>
      </c>
      <c r="H187" s="12" t="s">
        <v>41</v>
      </c>
    </row>
    <row r="188" spans="1:8" ht="18" x14ac:dyDescent="0.2">
      <c r="A188" s="56">
        <v>44153</v>
      </c>
      <c r="B188" s="57">
        <v>287929</v>
      </c>
      <c r="C188" s="58" t="s">
        <v>157</v>
      </c>
      <c r="D188" s="58" t="s">
        <v>230</v>
      </c>
      <c r="E188" s="67">
        <v>657</v>
      </c>
      <c r="F188" s="60">
        <v>112703</v>
      </c>
      <c r="G188" s="11">
        <v>44162</v>
      </c>
      <c r="H188" s="12" t="s">
        <v>41</v>
      </c>
    </row>
    <row r="189" spans="1:8" ht="18" x14ac:dyDescent="0.2">
      <c r="A189" s="56">
        <v>44154</v>
      </c>
      <c r="B189" s="57">
        <v>288073</v>
      </c>
      <c r="C189" s="58" t="s">
        <v>157</v>
      </c>
      <c r="D189" s="58" t="s">
        <v>230</v>
      </c>
      <c r="E189" s="67">
        <v>1149.75</v>
      </c>
      <c r="F189" s="60">
        <v>112704</v>
      </c>
      <c r="G189" s="11">
        <v>44162</v>
      </c>
      <c r="H189" s="12" t="s">
        <v>41</v>
      </c>
    </row>
    <row r="190" spans="1:8" ht="18" x14ac:dyDescent="0.2">
      <c r="A190" s="56">
        <v>44154</v>
      </c>
      <c r="B190" s="57">
        <v>3140</v>
      </c>
      <c r="C190" s="58" t="s">
        <v>170</v>
      </c>
      <c r="D190" s="58" t="s">
        <v>229</v>
      </c>
      <c r="E190" s="67">
        <v>1259.3</v>
      </c>
      <c r="F190" s="60">
        <v>112705</v>
      </c>
      <c r="G190" s="11">
        <v>44162</v>
      </c>
      <c r="H190" s="12" t="s">
        <v>41</v>
      </c>
    </row>
    <row r="191" spans="1:8" ht="18" x14ac:dyDescent="0.2">
      <c r="A191" s="56">
        <v>44166</v>
      </c>
      <c r="B191" s="57">
        <v>6331</v>
      </c>
      <c r="C191" s="58" t="s">
        <v>142</v>
      </c>
      <c r="D191" s="58" t="s">
        <v>110</v>
      </c>
      <c r="E191" s="67">
        <v>1554.85</v>
      </c>
      <c r="F191" s="60">
        <v>112706</v>
      </c>
      <c r="G191" s="11">
        <v>44162</v>
      </c>
      <c r="H191" s="12" t="s">
        <v>41</v>
      </c>
    </row>
    <row r="192" spans="1:8" ht="18" x14ac:dyDescent="0.2">
      <c r="A192" s="56">
        <v>44159</v>
      </c>
      <c r="B192" s="57">
        <v>25104</v>
      </c>
      <c r="C192" s="58" t="s">
        <v>155</v>
      </c>
      <c r="D192" s="58" t="s">
        <v>156</v>
      </c>
      <c r="E192" s="67">
        <v>14808.43</v>
      </c>
      <c r="F192" s="60">
        <v>112707</v>
      </c>
      <c r="G192" s="11">
        <v>44162</v>
      </c>
      <c r="H192" s="12" t="s">
        <v>41</v>
      </c>
    </row>
    <row r="193" spans="1:8" ht="18" x14ac:dyDescent="0.2">
      <c r="A193" s="56">
        <v>44121</v>
      </c>
      <c r="B193" s="57">
        <v>647713</v>
      </c>
      <c r="C193" s="58" t="s">
        <v>146</v>
      </c>
      <c r="D193" s="58" t="s">
        <v>231</v>
      </c>
      <c r="E193" s="67">
        <v>5390</v>
      </c>
      <c r="F193" s="60">
        <v>113001</v>
      </c>
      <c r="G193" s="11">
        <v>44165</v>
      </c>
      <c r="H193" s="12" t="s">
        <v>41</v>
      </c>
    </row>
    <row r="194" spans="1:8" ht="18" x14ac:dyDescent="0.2">
      <c r="A194" s="56">
        <v>44121</v>
      </c>
      <c r="B194" s="57">
        <v>647712</v>
      </c>
      <c r="C194" s="58" t="s">
        <v>146</v>
      </c>
      <c r="D194" s="58" t="s">
        <v>232</v>
      </c>
      <c r="E194" s="67">
        <v>3750</v>
      </c>
      <c r="F194" s="60">
        <v>113002</v>
      </c>
      <c r="G194" s="11">
        <v>44165</v>
      </c>
      <c r="H194" s="12" t="s">
        <v>41</v>
      </c>
    </row>
    <row r="195" spans="1:8" ht="18" x14ac:dyDescent="0.2">
      <c r="A195" s="56">
        <v>44148</v>
      </c>
      <c r="B195" s="57">
        <v>193113</v>
      </c>
      <c r="C195" s="58" t="s">
        <v>233</v>
      </c>
      <c r="D195" s="58" t="s">
        <v>234</v>
      </c>
      <c r="E195" s="67">
        <v>1912.26</v>
      </c>
      <c r="F195" s="60">
        <v>113003</v>
      </c>
      <c r="G195" s="11">
        <v>44165</v>
      </c>
      <c r="H195" s="12" t="s">
        <v>41</v>
      </c>
    </row>
    <row r="196" spans="1:8" ht="18" x14ac:dyDescent="0.2">
      <c r="A196" s="56">
        <v>44158</v>
      </c>
      <c r="B196" s="57">
        <v>1402</v>
      </c>
      <c r="C196" s="58" t="s">
        <v>144</v>
      </c>
      <c r="D196" s="58" t="s">
        <v>198</v>
      </c>
      <c r="E196" s="67">
        <v>2125</v>
      </c>
      <c r="F196" s="60">
        <v>113004</v>
      </c>
      <c r="G196" s="11">
        <v>44165</v>
      </c>
      <c r="H196" s="12" t="s">
        <v>41</v>
      </c>
    </row>
    <row r="197" spans="1:8" ht="18" x14ac:dyDescent="0.2">
      <c r="A197" s="56">
        <v>44136</v>
      </c>
      <c r="B197" s="57">
        <v>13113</v>
      </c>
      <c r="C197" s="58" t="s">
        <v>160</v>
      </c>
      <c r="D197" s="58" t="s">
        <v>177</v>
      </c>
      <c r="E197" s="67">
        <v>1.2</v>
      </c>
      <c r="F197" s="14">
        <v>873350700015923</v>
      </c>
      <c r="G197" s="11">
        <v>44165</v>
      </c>
      <c r="H197" s="12" t="s">
        <v>42</v>
      </c>
    </row>
    <row r="198" spans="1:8" ht="18" x14ac:dyDescent="0.2">
      <c r="A198" s="56">
        <v>44136</v>
      </c>
      <c r="B198" s="57">
        <v>13113</v>
      </c>
      <c r="C198" s="58" t="s">
        <v>160</v>
      </c>
      <c r="D198" s="58" t="s">
        <v>177</v>
      </c>
      <c r="E198" s="67">
        <v>1.2</v>
      </c>
      <c r="F198" s="14">
        <v>873350700015924</v>
      </c>
      <c r="G198" s="11">
        <v>44165</v>
      </c>
      <c r="H198" s="12" t="s">
        <v>42</v>
      </c>
    </row>
    <row r="199" spans="1:8" ht="18" x14ac:dyDescent="0.2">
      <c r="A199" s="56">
        <v>44136</v>
      </c>
      <c r="B199" s="57">
        <v>13113</v>
      </c>
      <c r="C199" s="58" t="s">
        <v>160</v>
      </c>
      <c r="D199" s="58" t="s">
        <v>177</v>
      </c>
      <c r="E199" s="67">
        <v>1.2</v>
      </c>
      <c r="F199" s="14">
        <v>873350700015925</v>
      </c>
      <c r="G199" s="11">
        <v>44165</v>
      </c>
      <c r="H199" s="12" t="s">
        <v>42</v>
      </c>
    </row>
    <row r="200" spans="1:8" ht="18" x14ac:dyDescent="0.2">
      <c r="A200" s="56">
        <v>44136</v>
      </c>
      <c r="B200" s="57">
        <v>13113</v>
      </c>
      <c r="C200" s="58" t="s">
        <v>160</v>
      </c>
      <c r="D200" s="58" t="s">
        <v>177</v>
      </c>
      <c r="E200" s="67">
        <v>1.2</v>
      </c>
      <c r="F200" s="14">
        <v>873350700015926</v>
      </c>
      <c r="G200" s="11">
        <v>44165</v>
      </c>
      <c r="H200" s="12" t="s">
        <v>42</v>
      </c>
    </row>
    <row r="201" spans="1:8" ht="18" x14ac:dyDescent="0.2">
      <c r="A201" s="56">
        <v>44136</v>
      </c>
      <c r="B201" s="57">
        <v>13113</v>
      </c>
      <c r="C201" s="58" t="s">
        <v>160</v>
      </c>
      <c r="D201" s="58" t="s">
        <v>177</v>
      </c>
      <c r="E201" s="67">
        <v>1.2</v>
      </c>
      <c r="F201" s="14">
        <v>873350700015927</v>
      </c>
      <c r="G201" s="11">
        <v>44165</v>
      </c>
      <c r="H201" s="12" t="s">
        <v>42</v>
      </c>
    </row>
    <row r="202" spans="1:8" ht="18" x14ac:dyDescent="0.2">
      <c r="A202" s="56">
        <v>44136</v>
      </c>
      <c r="B202" s="57">
        <v>13113</v>
      </c>
      <c r="C202" s="58" t="s">
        <v>160</v>
      </c>
      <c r="D202" s="58" t="s">
        <v>177</v>
      </c>
      <c r="E202" s="67">
        <v>1.2</v>
      </c>
      <c r="F202" s="14">
        <v>873350700015928</v>
      </c>
      <c r="G202" s="11">
        <v>44165</v>
      </c>
      <c r="H202" s="12" t="s">
        <v>42</v>
      </c>
    </row>
    <row r="203" spans="1:8" ht="18" x14ac:dyDescent="0.2">
      <c r="A203" s="56"/>
      <c r="B203" s="57"/>
      <c r="C203" s="58"/>
      <c r="D203" s="58"/>
      <c r="E203" s="59"/>
      <c r="F203" s="60"/>
      <c r="G203" s="61"/>
      <c r="H203" s="62"/>
    </row>
    <row r="204" spans="1:8" ht="18" x14ac:dyDescent="0.2">
      <c r="A204" s="56"/>
      <c r="B204" s="57"/>
      <c r="C204" s="58"/>
      <c r="D204" s="68" t="s">
        <v>5</v>
      </c>
      <c r="E204" s="69">
        <f>SUM(E30:E203)</f>
        <v>232610.09000000032</v>
      </c>
      <c r="F204" s="60"/>
      <c r="G204" s="61"/>
      <c r="H204" s="62"/>
    </row>
    <row r="205" spans="1:8" ht="18" x14ac:dyDescent="0.25">
      <c r="A205" s="70"/>
      <c r="B205" s="70"/>
      <c r="C205" s="70"/>
      <c r="D205" s="70"/>
      <c r="E205" s="71"/>
      <c r="F205" s="72"/>
      <c r="G205" s="73"/>
      <c r="H205" s="74"/>
    </row>
    <row r="206" spans="1:8" ht="18" x14ac:dyDescent="0.25">
      <c r="A206" s="70"/>
      <c r="B206" s="70"/>
      <c r="C206" s="70"/>
      <c r="D206" s="70"/>
      <c r="E206" s="71"/>
      <c r="F206" s="72"/>
      <c r="G206" s="73"/>
      <c r="H206" s="74"/>
    </row>
    <row r="207" spans="1:8" ht="18" x14ac:dyDescent="0.25">
      <c r="A207" s="70"/>
      <c r="B207" s="70"/>
      <c r="C207" s="70"/>
      <c r="D207" s="70"/>
      <c r="E207" s="71"/>
      <c r="F207" s="72"/>
      <c r="G207" s="73"/>
      <c r="H207" s="74"/>
    </row>
    <row r="208" spans="1:8" ht="18" x14ac:dyDescent="0.25">
      <c r="A208" s="70"/>
      <c r="B208" s="70"/>
      <c r="C208" s="70"/>
      <c r="D208" s="70"/>
      <c r="E208" s="71"/>
      <c r="F208" s="72"/>
      <c r="G208" s="73"/>
      <c r="H208" s="74"/>
    </row>
    <row r="209" spans="1:8" ht="18" x14ac:dyDescent="0.25">
      <c r="A209" s="70"/>
      <c r="B209" s="70"/>
      <c r="C209" s="70"/>
      <c r="D209" s="70"/>
      <c r="E209" s="71"/>
      <c r="F209" s="72"/>
      <c r="G209" s="73"/>
      <c r="H209" s="74"/>
    </row>
    <row r="210" spans="1:8" ht="18" x14ac:dyDescent="0.25">
      <c r="A210" s="70"/>
      <c r="B210" s="70"/>
      <c r="C210" s="70"/>
      <c r="D210" s="70"/>
      <c r="E210" s="71"/>
      <c r="F210" s="72"/>
      <c r="G210" s="73"/>
      <c r="H210" s="74"/>
    </row>
    <row r="211" spans="1:8" ht="18" x14ac:dyDescent="0.25">
      <c r="A211" s="70"/>
      <c r="B211" s="70"/>
      <c r="C211" s="70"/>
      <c r="D211" s="70"/>
      <c r="E211" s="71"/>
      <c r="F211" s="72"/>
      <c r="G211" s="73"/>
      <c r="H211" s="74"/>
    </row>
    <row r="212" spans="1:8" ht="18" x14ac:dyDescent="0.25">
      <c r="A212" s="70"/>
      <c r="B212" s="70"/>
      <c r="C212" s="70"/>
      <c r="D212" s="70"/>
      <c r="E212" s="71"/>
      <c r="F212" s="72"/>
      <c r="G212" s="73"/>
      <c r="H212" s="74"/>
    </row>
    <row r="213" spans="1:8" ht="19.5" x14ac:dyDescent="0.25">
      <c r="A213" s="70"/>
      <c r="B213" s="70"/>
      <c r="C213" s="70"/>
      <c r="D213" s="75"/>
      <c r="E213" s="71"/>
      <c r="F213" s="72"/>
      <c r="G213" s="73"/>
      <c r="H213" s="74"/>
    </row>
    <row r="214" spans="1:8" ht="19.5" x14ac:dyDescent="0.25">
      <c r="A214" s="70"/>
      <c r="B214" s="70"/>
      <c r="C214" s="70"/>
      <c r="D214" s="76" t="s">
        <v>278</v>
      </c>
      <c r="E214" s="71"/>
      <c r="F214" s="72"/>
      <c r="G214" s="73"/>
      <c r="H214" s="74"/>
    </row>
    <row r="215" spans="1:8" ht="19.5" x14ac:dyDescent="0.25">
      <c r="A215" s="70"/>
      <c r="B215" s="70"/>
      <c r="C215" s="70"/>
      <c r="D215" s="75" t="s">
        <v>14</v>
      </c>
      <c r="E215" s="71"/>
      <c r="F215" s="72"/>
      <c r="G215" s="73"/>
      <c r="H215" s="74"/>
    </row>
    <row r="216" spans="1:8" ht="19.5" x14ac:dyDescent="0.25">
      <c r="D216" s="75"/>
    </row>
  </sheetData>
  <sheetProtection selectLockedCells="1" selectUnlockedCells="1"/>
  <mergeCells count="34"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A10:C10"/>
    <mergeCell ref="D10:H10"/>
    <mergeCell ref="A1:H5"/>
    <mergeCell ref="A6:H6"/>
    <mergeCell ref="A7:H7"/>
    <mergeCell ref="A8:C8"/>
    <mergeCell ref="D8:H8"/>
    <mergeCell ref="A9:C9"/>
    <mergeCell ref="D9:H9"/>
  </mergeCells>
  <pageMargins left="0.47361111111111109" right="0.1111111111111111" top="1.7715277777777778" bottom="0.59027777777777779" header="0.51180555555555551" footer="0.51180555555555551"/>
  <pageSetup paperSize="9" scale="42" firstPageNumber="0" fitToHeight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1"/>
  <sheetViews>
    <sheetView topLeftCell="F1" workbookViewId="0">
      <selection sqref="A1:O3"/>
    </sheetView>
  </sheetViews>
  <sheetFormatPr defaultRowHeight="15" x14ac:dyDescent="0.25"/>
  <cols>
    <col min="1" max="1" width="17.7109375" customWidth="1"/>
    <col min="3" max="3" width="10.5703125" customWidth="1"/>
    <col min="4" max="4" width="10.85546875" customWidth="1"/>
    <col min="5" max="5" width="22.42578125" customWidth="1"/>
    <col min="6" max="6" width="12.42578125" customWidth="1"/>
    <col min="7" max="7" width="26.28515625" customWidth="1"/>
    <col min="8" max="8" width="15.28515625" customWidth="1"/>
    <col min="9" max="9" width="17.5703125" customWidth="1"/>
    <col min="10" max="10" width="16.42578125" customWidth="1"/>
    <col min="11" max="11" width="20.7109375" customWidth="1"/>
    <col min="12" max="12" width="24" customWidth="1"/>
    <col min="13" max="13" width="18.7109375" customWidth="1"/>
    <col min="14" max="15" width="20.140625" customWidth="1"/>
  </cols>
  <sheetData>
    <row r="1" spans="1:15" ht="18" x14ac:dyDescent="0.25">
      <c r="A1" s="330" t="s">
        <v>269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06"/>
    </row>
    <row r="2" spans="1:15" ht="18" x14ac:dyDescent="0.25">
      <c r="A2" s="331" t="s">
        <v>67</v>
      </c>
      <c r="B2" s="331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3"/>
    </row>
    <row r="3" spans="1:15" ht="18" x14ac:dyDescent="0.25">
      <c r="A3" s="332" t="s">
        <v>277</v>
      </c>
      <c r="B3" s="332"/>
      <c r="C3" s="333"/>
      <c r="D3" s="333"/>
      <c r="E3" s="333"/>
      <c r="F3" s="333"/>
      <c r="G3" s="333"/>
      <c r="H3" s="332" t="s">
        <v>276</v>
      </c>
      <c r="I3" s="333"/>
      <c r="J3" s="333"/>
      <c r="K3" s="333"/>
      <c r="L3" s="333"/>
      <c r="M3" s="333"/>
      <c r="N3" s="333"/>
      <c r="O3" s="334"/>
    </row>
    <row r="4" spans="1:15" ht="18" x14ac:dyDescent="0.25">
      <c r="A4" s="82" t="s">
        <v>96</v>
      </c>
      <c r="B4" s="83"/>
      <c r="C4" s="82"/>
      <c r="D4" s="300" t="s">
        <v>97</v>
      </c>
      <c r="E4" s="300"/>
      <c r="F4" s="300"/>
      <c r="G4" s="84" t="s">
        <v>98</v>
      </c>
      <c r="H4" s="85" t="s">
        <v>8</v>
      </c>
      <c r="I4" s="85" t="s">
        <v>99</v>
      </c>
      <c r="J4" s="85" t="s">
        <v>70</v>
      </c>
      <c r="K4" s="85" t="s">
        <v>71</v>
      </c>
      <c r="L4" s="85" t="s">
        <v>100</v>
      </c>
      <c r="M4" s="85" t="s">
        <v>128</v>
      </c>
      <c r="N4" s="85" t="s">
        <v>129</v>
      </c>
      <c r="O4" s="85" t="s">
        <v>72</v>
      </c>
    </row>
    <row r="5" spans="1:15" ht="18" x14ac:dyDescent="0.25">
      <c r="A5" s="301">
        <v>44138</v>
      </c>
      <c r="B5" s="86" t="s">
        <v>112</v>
      </c>
      <c r="C5" s="87" t="s">
        <v>113</v>
      </c>
      <c r="D5" s="87" t="s">
        <v>68</v>
      </c>
      <c r="E5" s="87" t="s">
        <v>69</v>
      </c>
      <c r="F5" s="88" t="s">
        <v>114</v>
      </c>
      <c r="G5" s="302"/>
      <c r="H5" s="302"/>
      <c r="I5" s="302"/>
      <c r="J5" s="302"/>
      <c r="K5" s="302"/>
      <c r="L5" s="302"/>
      <c r="M5" s="302"/>
      <c r="N5" s="302"/>
      <c r="O5" s="303"/>
    </row>
    <row r="6" spans="1:15" ht="18" x14ac:dyDescent="0.25">
      <c r="A6" s="301"/>
      <c r="B6" s="313">
        <v>100</v>
      </c>
      <c r="C6" s="315">
        <v>0</v>
      </c>
      <c r="D6" s="315">
        <v>28</v>
      </c>
      <c r="E6" s="315">
        <v>1372</v>
      </c>
      <c r="F6" s="315">
        <v>1</v>
      </c>
      <c r="G6" s="317">
        <v>44138</v>
      </c>
      <c r="H6" s="315">
        <v>0</v>
      </c>
      <c r="I6" s="319">
        <v>0</v>
      </c>
      <c r="J6" s="319">
        <v>0</v>
      </c>
      <c r="K6" s="319">
        <v>0</v>
      </c>
      <c r="L6" s="319">
        <v>1422</v>
      </c>
      <c r="M6" s="319">
        <v>1</v>
      </c>
      <c r="N6" s="319">
        <f>L6-M6</f>
        <v>1421</v>
      </c>
      <c r="O6" s="89">
        <v>1402</v>
      </c>
    </row>
    <row r="7" spans="1:15" ht="18" x14ac:dyDescent="0.25">
      <c r="A7" s="301"/>
      <c r="B7" s="314"/>
      <c r="C7" s="316"/>
      <c r="D7" s="316"/>
      <c r="E7" s="316"/>
      <c r="F7" s="316"/>
      <c r="G7" s="318"/>
      <c r="H7" s="316"/>
      <c r="I7" s="320"/>
      <c r="J7" s="320"/>
      <c r="K7" s="320"/>
      <c r="L7" s="320"/>
      <c r="M7" s="320"/>
      <c r="N7" s="320"/>
      <c r="O7" s="90">
        <v>20</v>
      </c>
    </row>
    <row r="8" spans="1:15" ht="18" x14ac:dyDescent="0.25">
      <c r="A8" s="301"/>
      <c r="B8" s="326"/>
      <c r="C8" s="327"/>
      <c r="D8" s="327"/>
      <c r="E8" s="327"/>
      <c r="F8" s="327"/>
      <c r="G8" s="328"/>
      <c r="H8" s="327"/>
      <c r="I8" s="325"/>
      <c r="J8" s="325"/>
      <c r="K8" s="325"/>
      <c r="L8" s="325"/>
      <c r="M8" s="325"/>
      <c r="N8" s="325"/>
      <c r="O8" s="91">
        <f>O6+O7</f>
        <v>1422</v>
      </c>
    </row>
    <row r="9" spans="1:15" ht="18" x14ac:dyDescent="0.25">
      <c r="A9" s="301"/>
      <c r="B9" s="92"/>
      <c r="C9" s="93"/>
      <c r="D9" s="304" t="s">
        <v>101</v>
      </c>
      <c r="E9" s="304"/>
      <c r="F9" s="304"/>
      <c r="G9" s="94" t="s">
        <v>102</v>
      </c>
      <c r="H9" s="95"/>
      <c r="I9" s="90"/>
      <c r="J9" s="90"/>
      <c r="K9" s="90"/>
      <c r="L9" s="90"/>
      <c r="M9" s="90"/>
      <c r="N9" s="90"/>
      <c r="O9" s="90"/>
    </row>
    <row r="10" spans="1:15" ht="18" x14ac:dyDescent="0.25">
      <c r="A10" s="301"/>
      <c r="B10" s="301"/>
      <c r="C10" s="301"/>
      <c r="D10" s="87" t="s">
        <v>68</v>
      </c>
      <c r="E10" s="87" t="s">
        <v>69</v>
      </c>
      <c r="F10" s="88" t="s">
        <v>114</v>
      </c>
      <c r="G10" s="302"/>
      <c r="H10" s="302"/>
      <c r="I10" s="302"/>
      <c r="J10" s="302"/>
      <c r="K10" s="302"/>
      <c r="L10" s="302"/>
      <c r="M10" s="302"/>
      <c r="N10" s="302"/>
      <c r="O10" s="303"/>
    </row>
    <row r="11" spans="1:15" ht="18" x14ac:dyDescent="0.25">
      <c r="A11" s="301"/>
      <c r="B11" s="301"/>
      <c r="C11" s="301"/>
      <c r="D11" s="95">
        <v>2</v>
      </c>
      <c r="E11" s="95">
        <v>298</v>
      </c>
      <c r="F11" s="95">
        <v>0</v>
      </c>
      <c r="G11" s="96">
        <v>44139</v>
      </c>
      <c r="H11" s="95">
        <v>0</v>
      </c>
      <c r="I11" s="90">
        <v>0</v>
      </c>
      <c r="J11" s="90">
        <v>0</v>
      </c>
      <c r="K11" s="90">
        <v>0</v>
      </c>
      <c r="L11" s="90">
        <v>298</v>
      </c>
      <c r="M11" s="90">
        <v>0</v>
      </c>
      <c r="N11" s="97">
        <f>L11-M11</f>
        <v>298</v>
      </c>
      <c r="O11" s="91">
        <v>298</v>
      </c>
    </row>
    <row r="12" spans="1:15" ht="18" x14ac:dyDescent="0.25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3"/>
    </row>
    <row r="13" spans="1:15" ht="18" x14ac:dyDescent="0.25">
      <c r="A13" s="82" t="s">
        <v>96</v>
      </c>
      <c r="B13" s="83"/>
      <c r="C13" s="82"/>
      <c r="D13" s="300" t="s">
        <v>97</v>
      </c>
      <c r="E13" s="300"/>
      <c r="F13" s="300"/>
      <c r="G13" s="84" t="s">
        <v>98</v>
      </c>
      <c r="H13" s="85" t="s">
        <v>8</v>
      </c>
      <c r="I13" s="85" t="s">
        <v>99</v>
      </c>
      <c r="J13" s="85" t="s">
        <v>70</v>
      </c>
      <c r="K13" s="85" t="s">
        <v>71</v>
      </c>
      <c r="L13" s="85" t="s">
        <v>100</v>
      </c>
      <c r="M13" s="85" t="s">
        <v>128</v>
      </c>
      <c r="N13" s="85" t="s">
        <v>129</v>
      </c>
      <c r="O13" s="85" t="s">
        <v>72</v>
      </c>
    </row>
    <row r="14" spans="1:15" ht="18" x14ac:dyDescent="0.25">
      <c r="A14" s="301">
        <v>44139</v>
      </c>
      <c r="B14" s="86" t="s">
        <v>112</v>
      </c>
      <c r="C14" s="87" t="s">
        <v>113</v>
      </c>
      <c r="D14" s="87" t="s">
        <v>68</v>
      </c>
      <c r="E14" s="87" t="s">
        <v>69</v>
      </c>
      <c r="F14" s="88" t="s">
        <v>114</v>
      </c>
      <c r="G14" s="303"/>
      <c r="H14" s="303"/>
      <c r="I14" s="303"/>
      <c r="J14" s="303"/>
      <c r="K14" s="303"/>
      <c r="L14" s="303"/>
      <c r="M14" s="303"/>
      <c r="N14" s="303"/>
      <c r="O14" s="303"/>
    </row>
    <row r="15" spans="1:15" ht="18" x14ac:dyDescent="0.25">
      <c r="A15" s="301"/>
      <c r="B15" s="329">
        <v>100</v>
      </c>
      <c r="C15" s="302">
        <v>1</v>
      </c>
      <c r="D15" s="302">
        <v>22</v>
      </c>
      <c r="E15" s="302">
        <v>1378</v>
      </c>
      <c r="F15" s="302">
        <v>1</v>
      </c>
      <c r="G15" s="301">
        <v>44139</v>
      </c>
      <c r="H15" s="302">
        <v>0</v>
      </c>
      <c r="I15" s="303">
        <v>0</v>
      </c>
      <c r="J15" s="303">
        <v>0</v>
      </c>
      <c r="K15" s="303">
        <v>0</v>
      </c>
      <c r="L15" s="303">
        <v>1428</v>
      </c>
      <c r="M15" s="319">
        <v>1.5</v>
      </c>
      <c r="N15" s="319">
        <f>L15-M15</f>
        <v>1426.5</v>
      </c>
      <c r="O15" s="90">
        <v>1388</v>
      </c>
    </row>
    <row r="16" spans="1:15" ht="18" x14ac:dyDescent="0.25">
      <c r="A16" s="301"/>
      <c r="B16" s="329"/>
      <c r="C16" s="302"/>
      <c r="D16" s="302"/>
      <c r="E16" s="302"/>
      <c r="F16" s="302"/>
      <c r="G16" s="301"/>
      <c r="H16" s="302"/>
      <c r="I16" s="303"/>
      <c r="J16" s="303"/>
      <c r="K16" s="303"/>
      <c r="L16" s="303"/>
      <c r="M16" s="320"/>
      <c r="N16" s="320"/>
      <c r="O16" s="90">
        <v>40</v>
      </c>
    </row>
    <row r="17" spans="1:15" ht="18" x14ac:dyDescent="0.25">
      <c r="A17" s="301"/>
      <c r="B17" s="329"/>
      <c r="C17" s="302"/>
      <c r="D17" s="302"/>
      <c r="E17" s="302"/>
      <c r="F17" s="302"/>
      <c r="G17" s="301"/>
      <c r="H17" s="302"/>
      <c r="I17" s="303"/>
      <c r="J17" s="303"/>
      <c r="K17" s="303"/>
      <c r="L17" s="303"/>
      <c r="M17" s="320"/>
      <c r="N17" s="320"/>
      <c r="O17" s="91">
        <f>O15+O16</f>
        <v>1428</v>
      </c>
    </row>
    <row r="18" spans="1:15" ht="18" x14ac:dyDescent="0.25">
      <c r="A18" s="301"/>
      <c r="B18" s="92"/>
      <c r="C18" s="93"/>
      <c r="D18" s="304" t="s">
        <v>101</v>
      </c>
      <c r="E18" s="304"/>
      <c r="F18" s="304"/>
      <c r="G18" s="94" t="s">
        <v>102</v>
      </c>
      <c r="H18" s="95"/>
      <c r="I18" s="90"/>
      <c r="J18" s="90"/>
      <c r="K18" s="90"/>
      <c r="L18" s="90"/>
      <c r="M18" s="90"/>
      <c r="N18" s="90"/>
      <c r="O18" s="90"/>
    </row>
    <row r="19" spans="1:15" ht="18" x14ac:dyDescent="0.25">
      <c r="A19" s="301"/>
      <c r="B19" s="301"/>
      <c r="C19" s="301"/>
      <c r="D19" s="87" t="s">
        <v>68</v>
      </c>
      <c r="E19" s="87" t="s">
        <v>69</v>
      </c>
      <c r="F19" s="88" t="s">
        <v>114</v>
      </c>
      <c r="G19" s="302"/>
      <c r="H19" s="302"/>
      <c r="I19" s="302"/>
      <c r="J19" s="302"/>
      <c r="K19" s="302"/>
      <c r="L19" s="302"/>
      <c r="M19" s="302"/>
      <c r="N19" s="302"/>
      <c r="O19" s="303"/>
    </row>
    <row r="20" spans="1:15" ht="18" x14ac:dyDescent="0.25">
      <c r="A20" s="301"/>
      <c r="B20" s="301"/>
      <c r="C20" s="301"/>
      <c r="D20" s="95">
        <v>2</v>
      </c>
      <c r="E20" s="95">
        <v>298</v>
      </c>
      <c r="F20" s="95">
        <v>0</v>
      </c>
      <c r="G20" s="96">
        <v>44140</v>
      </c>
      <c r="H20" s="95">
        <v>0</v>
      </c>
      <c r="I20" s="90">
        <v>0</v>
      </c>
      <c r="J20" s="90">
        <v>0</v>
      </c>
      <c r="K20" s="90">
        <v>0</v>
      </c>
      <c r="L20" s="90">
        <v>298</v>
      </c>
      <c r="M20" s="90">
        <v>0</v>
      </c>
      <c r="N20" s="97">
        <f>L20-M20</f>
        <v>298</v>
      </c>
      <c r="O20" s="91">
        <v>299</v>
      </c>
    </row>
    <row r="21" spans="1:15" ht="18" x14ac:dyDescent="0.25">
      <c r="A21" s="302" t="s">
        <v>270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3"/>
    </row>
    <row r="22" spans="1:15" ht="18" x14ac:dyDescent="0.25">
      <c r="A22" s="82" t="s">
        <v>96</v>
      </c>
      <c r="B22" s="83"/>
      <c r="C22" s="82"/>
      <c r="D22" s="300" t="s">
        <v>97</v>
      </c>
      <c r="E22" s="300"/>
      <c r="F22" s="300"/>
      <c r="G22" s="98" t="s">
        <v>98</v>
      </c>
      <c r="H22" s="82" t="s">
        <v>8</v>
      </c>
      <c r="I22" s="85" t="s">
        <v>99</v>
      </c>
      <c r="J22" s="85" t="s">
        <v>70</v>
      </c>
      <c r="K22" s="85" t="s">
        <v>71</v>
      </c>
      <c r="L22" s="85" t="s">
        <v>100</v>
      </c>
      <c r="M22" s="85" t="s">
        <v>128</v>
      </c>
      <c r="N22" s="85" t="s">
        <v>129</v>
      </c>
      <c r="O22" s="85" t="s">
        <v>72</v>
      </c>
    </row>
    <row r="23" spans="1:15" ht="18" x14ac:dyDescent="0.25">
      <c r="A23" s="301">
        <v>44140</v>
      </c>
      <c r="B23" s="86" t="s">
        <v>112</v>
      </c>
      <c r="C23" s="87" t="s">
        <v>113</v>
      </c>
      <c r="D23" s="87" t="s">
        <v>68</v>
      </c>
      <c r="E23" s="87" t="s">
        <v>69</v>
      </c>
      <c r="F23" s="88" t="s">
        <v>114</v>
      </c>
      <c r="G23" s="302"/>
      <c r="H23" s="302"/>
      <c r="I23" s="302"/>
      <c r="J23" s="302"/>
      <c r="K23" s="302"/>
      <c r="L23" s="302"/>
      <c r="M23" s="302"/>
      <c r="N23" s="302"/>
      <c r="O23" s="303"/>
    </row>
    <row r="24" spans="1:15" ht="18" x14ac:dyDescent="0.25">
      <c r="A24" s="301"/>
      <c r="B24" s="329">
        <v>100</v>
      </c>
      <c r="C24" s="302">
        <v>0</v>
      </c>
      <c r="D24" s="302">
        <v>22</v>
      </c>
      <c r="E24" s="302">
        <v>1378</v>
      </c>
      <c r="F24" s="302">
        <v>1</v>
      </c>
      <c r="G24" s="301">
        <v>44140</v>
      </c>
      <c r="H24" s="302">
        <v>0</v>
      </c>
      <c r="I24" s="303">
        <v>0</v>
      </c>
      <c r="J24" s="303">
        <v>0</v>
      </c>
      <c r="K24" s="303">
        <v>0</v>
      </c>
      <c r="L24" s="303">
        <v>1428</v>
      </c>
      <c r="M24" s="303">
        <v>1</v>
      </c>
      <c r="N24" s="303">
        <f>L24-M24</f>
        <v>1427</v>
      </c>
      <c r="O24" s="99">
        <v>1328</v>
      </c>
    </row>
    <row r="25" spans="1:15" ht="18" x14ac:dyDescent="0.25">
      <c r="A25" s="301"/>
      <c r="B25" s="329"/>
      <c r="C25" s="302"/>
      <c r="D25" s="302"/>
      <c r="E25" s="302"/>
      <c r="F25" s="302"/>
      <c r="G25" s="301"/>
      <c r="H25" s="302"/>
      <c r="I25" s="303"/>
      <c r="J25" s="303"/>
      <c r="K25" s="303"/>
      <c r="L25" s="303"/>
      <c r="M25" s="303"/>
      <c r="N25" s="303"/>
      <c r="O25" s="99">
        <v>100</v>
      </c>
    </row>
    <row r="26" spans="1:15" ht="18.75" x14ac:dyDescent="0.3">
      <c r="A26" s="301"/>
      <c r="B26" s="329"/>
      <c r="C26" s="302"/>
      <c r="D26" s="302"/>
      <c r="E26" s="302"/>
      <c r="F26" s="302"/>
      <c r="G26" s="301"/>
      <c r="H26" s="302"/>
      <c r="I26" s="303"/>
      <c r="J26" s="303"/>
      <c r="K26" s="303"/>
      <c r="L26" s="303"/>
      <c r="M26" s="303"/>
      <c r="N26" s="303"/>
      <c r="O26" s="100">
        <f>O24+O25</f>
        <v>1428</v>
      </c>
    </row>
    <row r="27" spans="1:15" ht="18" x14ac:dyDescent="0.25">
      <c r="A27" s="301"/>
      <c r="B27" s="92"/>
      <c r="C27" s="93"/>
      <c r="D27" s="304" t="s">
        <v>101</v>
      </c>
      <c r="E27" s="304"/>
      <c r="F27" s="304"/>
      <c r="G27" s="94" t="s">
        <v>102</v>
      </c>
      <c r="H27" s="95"/>
      <c r="I27" s="90"/>
      <c r="J27" s="90"/>
      <c r="K27" s="90"/>
      <c r="L27" s="90"/>
      <c r="M27" s="90"/>
      <c r="N27" s="90"/>
      <c r="O27" s="90"/>
    </row>
    <row r="28" spans="1:15" ht="18" x14ac:dyDescent="0.25">
      <c r="A28" s="301"/>
      <c r="B28" s="301"/>
      <c r="C28" s="301"/>
      <c r="D28" s="87" t="s">
        <v>68</v>
      </c>
      <c r="E28" s="87" t="s">
        <v>69</v>
      </c>
      <c r="F28" s="88" t="s">
        <v>114</v>
      </c>
      <c r="G28" s="302"/>
      <c r="H28" s="302"/>
      <c r="I28" s="302"/>
      <c r="J28" s="302"/>
      <c r="K28" s="302"/>
      <c r="L28" s="302"/>
      <c r="M28" s="302"/>
      <c r="N28" s="302"/>
      <c r="O28" s="303"/>
    </row>
    <row r="29" spans="1:15" ht="18" x14ac:dyDescent="0.25">
      <c r="A29" s="301"/>
      <c r="B29" s="301"/>
      <c r="C29" s="301"/>
      <c r="D29" s="315">
        <v>1</v>
      </c>
      <c r="E29" s="315">
        <v>299</v>
      </c>
      <c r="F29" s="315">
        <v>0</v>
      </c>
      <c r="G29" s="317">
        <v>44141</v>
      </c>
      <c r="H29" s="315">
        <v>0</v>
      </c>
      <c r="I29" s="319">
        <v>0</v>
      </c>
      <c r="J29" s="319">
        <v>0</v>
      </c>
      <c r="K29" s="319">
        <v>0</v>
      </c>
      <c r="L29" s="319">
        <v>299</v>
      </c>
      <c r="M29" s="319">
        <v>0</v>
      </c>
      <c r="N29" s="319">
        <f>L29-M29</f>
        <v>299</v>
      </c>
      <c r="O29" s="90">
        <v>259</v>
      </c>
    </row>
    <row r="30" spans="1:15" ht="18" x14ac:dyDescent="0.25">
      <c r="A30" s="301"/>
      <c r="B30" s="301"/>
      <c r="C30" s="301"/>
      <c r="D30" s="316"/>
      <c r="E30" s="316"/>
      <c r="F30" s="316"/>
      <c r="G30" s="318"/>
      <c r="H30" s="316"/>
      <c r="I30" s="320"/>
      <c r="J30" s="320"/>
      <c r="K30" s="320"/>
      <c r="L30" s="320"/>
      <c r="M30" s="320"/>
      <c r="N30" s="320"/>
      <c r="O30" s="90">
        <v>40</v>
      </c>
    </row>
    <row r="31" spans="1:15" ht="18" x14ac:dyDescent="0.25">
      <c r="A31" s="301"/>
      <c r="B31" s="301"/>
      <c r="C31" s="301"/>
      <c r="D31" s="327"/>
      <c r="E31" s="327"/>
      <c r="F31" s="327"/>
      <c r="G31" s="328"/>
      <c r="H31" s="327"/>
      <c r="I31" s="325"/>
      <c r="J31" s="325"/>
      <c r="K31" s="325"/>
      <c r="L31" s="325"/>
      <c r="M31" s="325"/>
      <c r="N31" s="325"/>
      <c r="O31" s="91">
        <f>O29+O30</f>
        <v>299</v>
      </c>
    </row>
    <row r="32" spans="1:15" ht="18" x14ac:dyDescent="0.25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3"/>
    </row>
    <row r="33" spans="1:15" ht="18" x14ac:dyDescent="0.25">
      <c r="A33" s="82" t="s">
        <v>96</v>
      </c>
      <c r="B33" s="83"/>
      <c r="C33" s="82"/>
      <c r="D33" s="300" t="s">
        <v>97</v>
      </c>
      <c r="E33" s="300"/>
      <c r="F33" s="300"/>
      <c r="G33" s="98" t="s">
        <v>98</v>
      </c>
      <c r="H33" s="82" t="s">
        <v>8</v>
      </c>
      <c r="I33" s="85" t="s">
        <v>99</v>
      </c>
      <c r="J33" s="85" t="s">
        <v>70</v>
      </c>
      <c r="K33" s="85" t="s">
        <v>71</v>
      </c>
      <c r="L33" s="85" t="s">
        <v>100</v>
      </c>
      <c r="M33" s="85" t="s">
        <v>128</v>
      </c>
      <c r="N33" s="85" t="s">
        <v>129</v>
      </c>
      <c r="O33" s="85" t="s">
        <v>72</v>
      </c>
    </row>
    <row r="34" spans="1:15" ht="18" x14ac:dyDescent="0.25">
      <c r="A34" s="301">
        <v>44141</v>
      </c>
      <c r="B34" s="86" t="s">
        <v>112</v>
      </c>
      <c r="C34" s="87" t="s">
        <v>113</v>
      </c>
      <c r="D34" s="87" t="s">
        <v>68</v>
      </c>
      <c r="E34" s="87" t="s">
        <v>69</v>
      </c>
      <c r="F34" s="88" t="s">
        <v>114</v>
      </c>
      <c r="G34" s="302"/>
      <c r="H34" s="302"/>
      <c r="I34" s="302"/>
      <c r="J34" s="302"/>
      <c r="K34" s="302"/>
      <c r="L34" s="302"/>
      <c r="M34" s="302"/>
      <c r="N34" s="302"/>
      <c r="O34" s="303"/>
    </row>
    <row r="35" spans="1:15" ht="18" x14ac:dyDescent="0.25">
      <c r="A35" s="301"/>
      <c r="B35" s="101">
        <v>100</v>
      </c>
      <c r="C35" s="102">
        <v>1</v>
      </c>
      <c r="D35" s="102">
        <v>14</v>
      </c>
      <c r="E35" s="102">
        <v>1386</v>
      </c>
      <c r="F35" s="102">
        <v>1</v>
      </c>
      <c r="G35" s="103">
        <v>44141</v>
      </c>
      <c r="H35" s="102">
        <v>0</v>
      </c>
      <c r="I35" s="89">
        <v>0</v>
      </c>
      <c r="J35" s="89">
        <v>0</v>
      </c>
      <c r="K35" s="89">
        <v>0</v>
      </c>
      <c r="L35" s="89">
        <v>1436</v>
      </c>
      <c r="M35" s="89">
        <v>1.5</v>
      </c>
      <c r="N35" s="89">
        <f>L35-M35</f>
        <v>1434.5</v>
      </c>
      <c r="O35" s="91">
        <v>1436</v>
      </c>
    </row>
    <row r="36" spans="1:15" ht="18" x14ac:dyDescent="0.25">
      <c r="A36" s="301"/>
      <c r="B36" s="92"/>
      <c r="C36" s="93"/>
      <c r="D36" s="304" t="s">
        <v>101</v>
      </c>
      <c r="E36" s="304"/>
      <c r="F36" s="304"/>
      <c r="G36" s="94" t="s">
        <v>102</v>
      </c>
      <c r="H36" s="95"/>
      <c r="I36" s="90"/>
      <c r="J36" s="90"/>
      <c r="K36" s="90"/>
      <c r="L36" s="90"/>
      <c r="M36" s="90"/>
      <c r="N36" s="90"/>
      <c r="O36" s="90"/>
    </row>
    <row r="37" spans="1:15" ht="18" x14ac:dyDescent="0.25">
      <c r="A37" s="301"/>
      <c r="B37" s="301"/>
      <c r="C37" s="301"/>
      <c r="D37" s="87" t="s">
        <v>68</v>
      </c>
      <c r="E37" s="87" t="s">
        <v>69</v>
      </c>
      <c r="F37" s="88" t="s">
        <v>114</v>
      </c>
      <c r="G37" s="302"/>
      <c r="H37" s="302"/>
      <c r="I37" s="302"/>
      <c r="J37" s="302"/>
      <c r="K37" s="302"/>
      <c r="L37" s="302"/>
      <c r="M37" s="302"/>
      <c r="N37" s="302"/>
      <c r="O37" s="303"/>
    </row>
    <row r="38" spans="1:15" ht="18" x14ac:dyDescent="0.25">
      <c r="A38" s="301"/>
      <c r="B38" s="301"/>
      <c r="C38" s="301"/>
      <c r="D38" s="315">
        <v>2</v>
      </c>
      <c r="E38" s="315">
        <v>298</v>
      </c>
      <c r="F38" s="315">
        <v>0</v>
      </c>
      <c r="G38" s="317">
        <v>44144</v>
      </c>
      <c r="H38" s="315">
        <v>0</v>
      </c>
      <c r="I38" s="319">
        <v>0</v>
      </c>
      <c r="J38" s="319">
        <v>0</v>
      </c>
      <c r="K38" s="319">
        <v>0</v>
      </c>
      <c r="L38" s="319">
        <v>298</v>
      </c>
      <c r="M38" s="319">
        <v>0</v>
      </c>
      <c r="N38" s="319">
        <f>L38+M38</f>
        <v>298</v>
      </c>
      <c r="O38" s="90">
        <v>198</v>
      </c>
    </row>
    <row r="39" spans="1:15" ht="18" x14ac:dyDescent="0.25">
      <c r="A39" s="301"/>
      <c r="B39" s="301"/>
      <c r="C39" s="301"/>
      <c r="D39" s="316"/>
      <c r="E39" s="316"/>
      <c r="F39" s="316"/>
      <c r="G39" s="318"/>
      <c r="H39" s="316"/>
      <c r="I39" s="320"/>
      <c r="J39" s="320"/>
      <c r="K39" s="320"/>
      <c r="L39" s="320"/>
      <c r="M39" s="320"/>
      <c r="N39" s="320"/>
      <c r="O39" s="90">
        <v>80</v>
      </c>
    </row>
    <row r="40" spans="1:15" ht="18" x14ac:dyDescent="0.25">
      <c r="A40" s="301"/>
      <c r="B40" s="301"/>
      <c r="C40" s="301"/>
      <c r="D40" s="316"/>
      <c r="E40" s="316"/>
      <c r="F40" s="316"/>
      <c r="G40" s="318"/>
      <c r="H40" s="316"/>
      <c r="I40" s="320"/>
      <c r="J40" s="320"/>
      <c r="K40" s="320"/>
      <c r="L40" s="320"/>
      <c r="M40" s="320"/>
      <c r="N40" s="320"/>
      <c r="O40" s="90">
        <v>20</v>
      </c>
    </row>
    <row r="41" spans="1:15" ht="18" x14ac:dyDescent="0.25">
      <c r="A41" s="301"/>
      <c r="B41" s="301"/>
      <c r="C41" s="301"/>
      <c r="D41" s="327"/>
      <c r="E41" s="327"/>
      <c r="F41" s="327"/>
      <c r="G41" s="328"/>
      <c r="H41" s="327"/>
      <c r="I41" s="325"/>
      <c r="J41" s="325"/>
      <c r="K41" s="325"/>
      <c r="L41" s="325"/>
      <c r="M41" s="325"/>
      <c r="N41" s="325"/>
      <c r="O41" s="91">
        <f>O38+O39+O40</f>
        <v>298</v>
      </c>
    </row>
    <row r="42" spans="1:15" ht="18" x14ac:dyDescent="0.25">
      <c r="A42" s="305" t="s">
        <v>271</v>
      </c>
      <c r="B42" s="305"/>
      <c r="C42" s="305"/>
      <c r="D42" s="305"/>
      <c r="E42" s="305"/>
      <c r="F42" s="305"/>
      <c r="G42" s="305"/>
      <c r="H42" s="306" t="s">
        <v>5</v>
      </c>
      <c r="I42" s="306"/>
      <c r="J42" s="306"/>
      <c r="K42" s="306"/>
      <c r="L42" s="91">
        <f>L6+L11+L15+L20+L24+L29+L35+L38</f>
        <v>6907</v>
      </c>
      <c r="M42" s="91">
        <f>M6+M11+M15+M20+M24+M29+M35+M38</f>
        <v>5</v>
      </c>
      <c r="N42" s="91">
        <f>N6+N11+N15+N20+N24+N29+N35+N38</f>
        <v>6902</v>
      </c>
      <c r="O42" s="104">
        <f>O8+O11+O17+O20+O26+O31+O35+O41</f>
        <v>6908</v>
      </c>
    </row>
    <row r="43" spans="1:15" ht="18" x14ac:dyDescent="0.25">
      <c r="A43" s="302"/>
      <c r="B43" s="302"/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3"/>
    </row>
    <row r="44" spans="1:15" ht="18" x14ac:dyDescent="0.25">
      <c r="A44" s="82" t="s">
        <v>96</v>
      </c>
      <c r="B44" s="83"/>
      <c r="C44" s="82"/>
      <c r="D44" s="300" t="s">
        <v>97</v>
      </c>
      <c r="E44" s="300"/>
      <c r="F44" s="300"/>
      <c r="G44" s="98" t="s">
        <v>98</v>
      </c>
      <c r="H44" s="82" t="s">
        <v>8</v>
      </c>
      <c r="I44" s="85" t="s">
        <v>99</v>
      </c>
      <c r="J44" s="85" t="s">
        <v>70</v>
      </c>
      <c r="K44" s="85" t="s">
        <v>71</v>
      </c>
      <c r="L44" s="85" t="s">
        <v>100</v>
      </c>
      <c r="M44" s="85" t="s">
        <v>128</v>
      </c>
      <c r="N44" s="85" t="s">
        <v>129</v>
      </c>
      <c r="O44" s="85" t="s">
        <v>72</v>
      </c>
    </row>
    <row r="45" spans="1:15" ht="18" x14ac:dyDescent="0.25">
      <c r="A45" s="301">
        <v>44144</v>
      </c>
      <c r="B45" s="86" t="s">
        <v>112</v>
      </c>
      <c r="C45" s="87" t="s">
        <v>113</v>
      </c>
      <c r="D45" s="87" t="s">
        <v>68</v>
      </c>
      <c r="E45" s="87" t="s">
        <v>69</v>
      </c>
      <c r="F45" s="88" t="s">
        <v>114</v>
      </c>
      <c r="G45" s="302"/>
      <c r="H45" s="302"/>
      <c r="I45" s="302"/>
      <c r="J45" s="302"/>
      <c r="K45" s="302"/>
      <c r="L45" s="302"/>
      <c r="M45" s="302"/>
      <c r="N45" s="302"/>
      <c r="O45" s="303"/>
    </row>
    <row r="46" spans="1:15" ht="18" x14ac:dyDescent="0.25">
      <c r="A46" s="301"/>
      <c r="B46" s="313">
        <v>100</v>
      </c>
      <c r="C46" s="315">
        <v>0</v>
      </c>
      <c r="D46" s="315">
        <v>21</v>
      </c>
      <c r="E46" s="315">
        <v>1379</v>
      </c>
      <c r="F46" s="315">
        <v>3</v>
      </c>
      <c r="G46" s="317">
        <v>44144</v>
      </c>
      <c r="H46" s="315">
        <v>0</v>
      </c>
      <c r="I46" s="319">
        <v>0</v>
      </c>
      <c r="J46" s="319">
        <v>0</v>
      </c>
      <c r="K46" s="319">
        <v>0</v>
      </c>
      <c r="L46" s="319">
        <v>1429</v>
      </c>
      <c r="M46" s="319">
        <v>3</v>
      </c>
      <c r="N46" s="319">
        <f>L46-M46</f>
        <v>1426</v>
      </c>
      <c r="O46" s="90">
        <v>1329</v>
      </c>
    </row>
    <row r="47" spans="1:15" ht="18" x14ac:dyDescent="0.25">
      <c r="A47" s="301"/>
      <c r="B47" s="314"/>
      <c r="C47" s="316"/>
      <c r="D47" s="316"/>
      <c r="E47" s="316"/>
      <c r="F47" s="316"/>
      <c r="G47" s="318"/>
      <c r="H47" s="316"/>
      <c r="I47" s="320"/>
      <c r="J47" s="320"/>
      <c r="K47" s="320"/>
      <c r="L47" s="320"/>
      <c r="M47" s="320"/>
      <c r="N47" s="320"/>
      <c r="O47" s="90">
        <v>100</v>
      </c>
    </row>
    <row r="48" spans="1:15" ht="18" x14ac:dyDescent="0.25">
      <c r="A48" s="301"/>
      <c r="B48" s="326"/>
      <c r="C48" s="327"/>
      <c r="D48" s="327"/>
      <c r="E48" s="327"/>
      <c r="F48" s="327"/>
      <c r="G48" s="328"/>
      <c r="H48" s="327"/>
      <c r="I48" s="325"/>
      <c r="J48" s="325"/>
      <c r="K48" s="325"/>
      <c r="L48" s="325"/>
      <c r="M48" s="325"/>
      <c r="N48" s="325"/>
      <c r="O48" s="105">
        <f>O46+O47</f>
        <v>1429</v>
      </c>
    </row>
    <row r="49" spans="1:15" ht="18" x14ac:dyDescent="0.25">
      <c r="A49" s="301"/>
      <c r="B49" s="92"/>
      <c r="C49" s="93"/>
      <c r="D49" s="304" t="s">
        <v>101</v>
      </c>
      <c r="E49" s="304"/>
      <c r="F49" s="304"/>
      <c r="G49" s="94" t="s">
        <v>102</v>
      </c>
      <c r="H49" s="95"/>
      <c r="I49" s="90"/>
      <c r="J49" s="90"/>
      <c r="K49" s="90"/>
      <c r="L49" s="90"/>
      <c r="M49" s="90"/>
      <c r="N49" s="90"/>
      <c r="O49" s="90"/>
    </row>
    <row r="50" spans="1:15" ht="18" x14ac:dyDescent="0.25">
      <c r="A50" s="301"/>
      <c r="B50" s="301"/>
      <c r="C50" s="301"/>
      <c r="D50" s="87" t="s">
        <v>68</v>
      </c>
      <c r="E50" s="87" t="s">
        <v>69</v>
      </c>
      <c r="F50" s="88" t="s">
        <v>114</v>
      </c>
      <c r="G50" s="302"/>
      <c r="H50" s="302"/>
      <c r="I50" s="302"/>
      <c r="J50" s="302"/>
      <c r="K50" s="302"/>
      <c r="L50" s="302"/>
      <c r="M50" s="302"/>
      <c r="N50" s="302"/>
      <c r="O50" s="303"/>
    </row>
    <row r="51" spans="1:15" ht="18" x14ac:dyDescent="0.25">
      <c r="A51" s="301"/>
      <c r="B51" s="301"/>
      <c r="C51" s="301"/>
      <c r="D51" s="315">
        <v>2</v>
      </c>
      <c r="E51" s="315">
        <v>298</v>
      </c>
      <c r="F51" s="315">
        <v>0</v>
      </c>
      <c r="G51" s="317">
        <v>44145</v>
      </c>
      <c r="H51" s="315">
        <v>0</v>
      </c>
      <c r="I51" s="319">
        <v>0</v>
      </c>
      <c r="J51" s="319">
        <v>0</v>
      </c>
      <c r="K51" s="319">
        <v>0</v>
      </c>
      <c r="L51" s="319">
        <v>298</v>
      </c>
      <c r="M51" s="319">
        <v>0</v>
      </c>
      <c r="N51" s="319">
        <f>L51-M51</f>
        <v>298</v>
      </c>
      <c r="O51" s="90">
        <v>278</v>
      </c>
    </row>
    <row r="52" spans="1:15" ht="18" x14ac:dyDescent="0.25">
      <c r="A52" s="301"/>
      <c r="B52" s="301"/>
      <c r="C52" s="301"/>
      <c r="D52" s="316"/>
      <c r="E52" s="316"/>
      <c r="F52" s="316"/>
      <c r="G52" s="318"/>
      <c r="H52" s="316"/>
      <c r="I52" s="320"/>
      <c r="J52" s="320"/>
      <c r="K52" s="320"/>
      <c r="L52" s="320"/>
      <c r="M52" s="320"/>
      <c r="N52" s="320"/>
      <c r="O52" s="90">
        <v>20</v>
      </c>
    </row>
    <row r="53" spans="1:15" ht="18" x14ac:dyDescent="0.25">
      <c r="A53" s="301"/>
      <c r="B53" s="301"/>
      <c r="C53" s="301"/>
      <c r="D53" s="327"/>
      <c r="E53" s="327"/>
      <c r="F53" s="327"/>
      <c r="G53" s="328"/>
      <c r="H53" s="327"/>
      <c r="I53" s="325"/>
      <c r="J53" s="325"/>
      <c r="K53" s="325"/>
      <c r="L53" s="325"/>
      <c r="M53" s="325"/>
      <c r="N53" s="325"/>
      <c r="O53" s="91">
        <f>O51+O52</f>
        <v>298</v>
      </c>
    </row>
    <row r="54" spans="1:15" ht="18" x14ac:dyDescent="0.25">
      <c r="A54" s="302"/>
      <c r="B54" s="302"/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3"/>
    </row>
    <row r="55" spans="1:15" ht="18" x14ac:dyDescent="0.25">
      <c r="A55" s="82" t="s">
        <v>96</v>
      </c>
      <c r="B55" s="83"/>
      <c r="C55" s="82"/>
      <c r="D55" s="300" t="s">
        <v>97</v>
      </c>
      <c r="E55" s="300"/>
      <c r="F55" s="300"/>
      <c r="G55" s="98" t="s">
        <v>98</v>
      </c>
      <c r="H55" s="82" t="s">
        <v>8</v>
      </c>
      <c r="I55" s="85" t="s">
        <v>99</v>
      </c>
      <c r="J55" s="85" t="s">
        <v>70</v>
      </c>
      <c r="K55" s="85" t="s">
        <v>71</v>
      </c>
      <c r="L55" s="85" t="s">
        <v>100</v>
      </c>
      <c r="M55" s="85" t="s">
        <v>128</v>
      </c>
      <c r="N55" s="85" t="s">
        <v>129</v>
      </c>
      <c r="O55" s="85" t="s">
        <v>72</v>
      </c>
    </row>
    <row r="56" spans="1:15" ht="18" x14ac:dyDescent="0.25">
      <c r="A56" s="301">
        <v>44145</v>
      </c>
      <c r="B56" s="86" t="s">
        <v>112</v>
      </c>
      <c r="C56" s="87" t="s">
        <v>113</v>
      </c>
      <c r="D56" s="87" t="s">
        <v>68</v>
      </c>
      <c r="E56" s="87" t="s">
        <v>69</v>
      </c>
      <c r="F56" s="88" t="s">
        <v>114</v>
      </c>
      <c r="G56" s="302"/>
      <c r="H56" s="302"/>
      <c r="I56" s="302"/>
      <c r="J56" s="302"/>
      <c r="K56" s="302"/>
      <c r="L56" s="302"/>
      <c r="M56" s="302"/>
      <c r="N56" s="302"/>
      <c r="O56" s="303"/>
    </row>
    <row r="57" spans="1:15" ht="18" x14ac:dyDescent="0.25">
      <c r="A57" s="301"/>
      <c r="B57" s="313">
        <v>100</v>
      </c>
      <c r="C57" s="315">
        <v>1</v>
      </c>
      <c r="D57" s="315">
        <v>23</v>
      </c>
      <c r="E57" s="315">
        <v>1377</v>
      </c>
      <c r="F57" s="315">
        <v>1</v>
      </c>
      <c r="G57" s="317">
        <v>44145</v>
      </c>
      <c r="H57" s="315">
        <v>0</v>
      </c>
      <c r="I57" s="319">
        <v>0</v>
      </c>
      <c r="J57" s="319">
        <v>0</v>
      </c>
      <c r="K57" s="319">
        <v>0</v>
      </c>
      <c r="L57" s="319">
        <v>1427</v>
      </c>
      <c r="M57" s="319">
        <v>1.5</v>
      </c>
      <c r="N57" s="319">
        <f>L57-M57</f>
        <v>1425.5</v>
      </c>
      <c r="O57" s="90">
        <v>1408</v>
      </c>
    </row>
    <row r="58" spans="1:15" ht="18" x14ac:dyDescent="0.25">
      <c r="A58" s="301"/>
      <c r="B58" s="314"/>
      <c r="C58" s="316"/>
      <c r="D58" s="316"/>
      <c r="E58" s="316"/>
      <c r="F58" s="316"/>
      <c r="G58" s="318"/>
      <c r="H58" s="316"/>
      <c r="I58" s="320"/>
      <c r="J58" s="320"/>
      <c r="K58" s="320"/>
      <c r="L58" s="320"/>
      <c r="M58" s="320"/>
      <c r="N58" s="320"/>
      <c r="O58" s="90">
        <v>20</v>
      </c>
    </row>
    <row r="59" spans="1:15" ht="18" x14ac:dyDescent="0.25">
      <c r="A59" s="301"/>
      <c r="B59" s="326"/>
      <c r="C59" s="327"/>
      <c r="D59" s="327"/>
      <c r="E59" s="327"/>
      <c r="F59" s="327"/>
      <c r="G59" s="328"/>
      <c r="H59" s="327"/>
      <c r="I59" s="325"/>
      <c r="J59" s="325"/>
      <c r="K59" s="325"/>
      <c r="L59" s="325"/>
      <c r="M59" s="325"/>
      <c r="N59" s="325"/>
      <c r="O59" s="91">
        <f>O57+O58</f>
        <v>1428</v>
      </c>
    </row>
    <row r="60" spans="1:15" ht="18" x14ac:dyDescent="0.25">
      <c r="A60" s="301"/>
      <c r="B60" s="92"/>
      <c r="C60" s="93"/>
      <c r="D60" s="304" t="s">
        <v>101</v>
      </c>
      <c r="E60" s="304"/>
      <c r="F60" s="304"/>
      <c r="G60" s="94" t="s">
        <v>102</v>
      </c>
      <c r="H60" s="95"/>
      <c r="I60" s="90"/>
      <c r="J60" s="90"/>
      <c r="K60" s="90"/>
      <c r="L60" s="90"/>
      <c r="M60" s="90"/>
      <c r="N60" s="90"/>
      <c r="O60" s="90"/>
    </row>
    <row r="61" spans="1:15" ht="18" x14ac:dyDescent="0.25">
      <c r="A61" s="301"/>
      <c r="B61" s="301"/>
      <c r="C61" s="301"/>
      <c r="D61" s="87" t="s">
        <v>68</v>
      </c>
      <c r="E61" s="87" t="s">
        <v>69</v>
      </c>
      <c r="F61" s="88" t="s">
        <v>114</v>
      </c>
      <c r="G61" s="302"/>
      <c r="H61" s="302"/>
      <c r="I61" s="302"/>
      <c r="J61" s="302"/>
      <c r="K61" s="302"/>
      <c r="L61" s="302"/>
      <c r="M61" s="302"/>
      <c r="N61" s="302"/>
      <c r="O61" s="303"/>
    </row>
    <row r="62" spans="1:15" ht="18" x14ac:dyDescent="0.25">
      <c r="A62" s="301"/>
      <c r="B62" s="301"/>
      <c r="C62" s="301"/>
      <c r="D62" s="95">
        <v>1</v>
      </c>
      <c r="E62" s="95">
        <v>299</v>
      </c>
      <c r="F62" s="95">
        <v>0</v>
      </c>
      <c r="G62" s="96">
        <v>44146</v>
      </c>
      <c r="H62" s="95">
        <v>0</v>
      </c>
      <c r="I62" s="90">
        <v>0</v>
      </c>
      <c r="J62" s="90">
        <v>0</v>
      </c>
      <c r="K62" s="90">
        <v>0</v>
      </c>
      <c r="L62" s="90">
        <v>299</v>
      </c>
      <c r="M62" s="90">
        <v>0</v>
      </c>
      <c r="N62" s="97">
        <f>L62-M62</f>
        <v>299</v>
      </c>
      <c r="O62" s="91">
        <v>299</v>
      </c>
    </row>
    <row r="63" spans="1:15" ht="18" x14ac:dyDescent="0.25">
      <c r="A63" s="302"/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3"/>
    </row>
    <row r="64" spans="1:15" ht="18" x14ac:dyDescent="0.25">
      <c r="A64" s="82" t="s">
        <v>96</v>
      </c>
      <c r="B64" s="83"/>
      <c r="C64" s="82"/>
      <c r="D64" s="300" t="s">
        <v>97</v>
      </c>
      <c r="E64" s="300"/>
      <c r="F64" s="300"/>
      <c r="G64" s="98" t="s">
        <v>98</v>
      </c>
      <c r="H64" s="82" t="s">
        <v>8</v>
      </c>
      <c r="I64" s="85" t="s">
        <v>99</v>
      </c>
      <c r="J64" s="85" t="s">
        <v>70</v>
      </c>
      <c r="K64" s="85" t="s">
        <v>71</v>
      </c>
      <c r="L64" s="85" t="s">
        <v>100</v>
      </c>
      <c r="M64" s="85" t="s">
        <v>128</v>
      </c>
      <c r="N64" s="85" t="s">
        <v>129</v>
      </c>
      <c r="O64" s="85" t="s">
        <v>72</v>
      </c>
    </row>
    <row r="65" spans="1:15" ht="18" x14ac:dyDescent="0.25">
      <c r="A65" s="301">
        <v>44146</v>
      </c>
      <c r="B65" s="86" t="s">
        <v>112</v>
      </c>
      <c r="C65" s="87" t="s">
        <v>113</v>
      </c>
      <c r="D65" s="87" t="s">
        <v>68</v>
      </c>
      <c r="E65" s="87" t="s">
        <v>69</v>
      </c>
      <c r="F65" s="88" t="s">
        <v>114</v>
      </c>
      <c r="G65" s="302"/>
      <c r="H65" s="302"/>
      <c r="I65" s="302"/>
      <c r="J65" s="302"/>
      <c r="K65" s="302"/>
      <c r="L65" s="302"/>
      <c r="M65" s="302"/>
      <c r="N65" s="302"/>
      <c r="O65" s="303"/>
    </row>
    <row r="66" spans="1:15" ht="18" x14ac:dyDescent="0.25">
      <c r="A66" s="301"/>
      <c r="B66" s="313">
        <v>100</v>
      </c>
      <c r="C66" s="315">
        <v>0</v>
      </c>
      <c r="D66" s="315">
        <v>7</v>
      </c>
      <c r="E66" s="315">
        <v>1393</v>
      </c>
      <c r="F66" s="315">
        <v>1</v>
      </c>
      <c r="G66" s="317">
        <v>44146</v>
      </c>
      <c r="H66" s="315">
        <v>0</v>
      </c>
      <c r="I66" s="319">
        <v>0</v>
      </c>
      <c r="J66" s="319">
        <v>0</v>
      </c>
      <c r="K66" s="319">
        <v>0</v>
      </c>
      <c r="L66" s="303">
        <v>1443</v>
      </c>
      <c r="M66" s="319">
        <v>1</v>
      </c>
      <c r="N66" s="319">
        <f>L66-M66</f>
        <v>1442</v>
      </c>
      <c r="O66" s="90">
        <v>1402</v>
      </c>
    </row>
    <row r="67" spans="1:15" ht="18" x14ac:dyDescent="0.25">
      <c r="A67" s="301"/>
      <c r="B67" s="314"/>
      <c r="C67" s="316"/>
      <c r="D67" s="316"/>
      <c r="E67" s="316"/>
      <c r="F67" s="316"/>
      <c r="G67" s="318"/>
      <c r="H67" s="316"/>
      <c r="I67" s="320"/>
      <c r="J67" s="320"/>
      <c r="K67" s="320"/>
      <c r="L67" s="303"/>
      <c r="M67" s="320"/>
      <c r="N67" s="320"/>
      <c r="O67" s="90">
        <v>40</v>
      </c>
    </row>
    <row r="68" spans="1:15" ht="18" x14ac:dyDescent="0.25">
      <c r="A68" s="301"/>
      <c r="B68" s="326"/>
      <c r="C68" s="327"/>
      <c r="D68" s="327"/>
      <c r="E68" s="327"/>
      <c r="F68" s="327"/>
      <c r="G68" s="328"/>
      <c r="H68" s="327"/>
      <c r="I68" s="325"/>
      <c r="J68" s="325"/>
      <c r="K68" s="325"/>
      <c r="L68" s="303"/>
      <c r="M68" s="325"/>
      <c r="N68" s="325"/>
      <c r="O68" s="91">
        <f>O66+O67</f>
        <v>1442</v>
      </c>
    </row>
    <row r="69" spans="1:15" ht="18" x14ac:dyDescent="0.25">
      <c r="A69" s="301"/>
      <c r="B69" s="92"/>
      <c r="C69" s="93"/>
      <c r="D69" s="304" t="s">
        <v>101</v>
      </c>
      <c r="E69" s="304"/>
      <c r="F69" s="304"/>
      <c r="G69" s="94" t="s">
        <v>102</v>
      </c>
      <c r="H69" s="95"/>
      <c r="I69" s="90"/>
      <c r="J69" s="90"/>
      <c r="K69" s="90"/>
      <c r="L69" s="90"/>
      <c r="M69" s="90"/>
      <c r="N69" s="90"/>
      <c r="O69" s="90"/>
    </row>
    <row r="70" spans="1:15" ht="18" x14ac:dyDescent="0.25">
      <c r="A70" s="301"/>
      <c r="B70" s="301"/>
      <c r="C70" s="301"/>
      <c r="D70" s="87" t="s">
        <v>68</v>
      </c>
      <c r="E70" s="87" t="s">
        <v>69</v>
      </c>
      <c r="F70" s="88" t="s">
        <v>114</v>
      </c>
      <c r="G70" s="302"/>
      <c r="H70" s="302"/>
      <c r="I70" s="302"/>
      <c r="J70" s="302"/>
      <c r="K70" s="302"/>
      <c r="L70" s="302"/>
      <c r="M70" s="302"/>
      <c r="N70" s="302"/>
      <c r="O70" s="303"/>
    </row>
    <row r="71" spans="1:15" ht="18" x14ac:dyDescent="0.25">
      <c r="A71" s="301"/>
      <c r="B71" s="301"/>
      <c r="C71" s="301"/>
      <c r="D71" s="95">
        <v>2</v>
      </c>
      <c r="E71" s="95">
        <v>298</v>
      </c>
      <c r="F71" s="95">
        <v>0</v>
      </c>
      <c r="G71" s="96">
        <v>44147</v>
      </c>
      <c r="H71" s="95">
        <v>0</v>
      </c>
      <c r="I71" s="90">
        <v>0</v>
      </c>
      <c r="J71" s="90">
        <v>0</v>
      </c>
      <c r="K71" s="90">
        <v>0</v>
      </c>
      <c r="L71" s="90">
        <v>298</v>
      </c>
      <c r="M71" s="89">
        <v>0</v>
      </c>
      <c r="N71" s="89">
        <f>L71-M71</f>
        <v>298</v>
      </c>
      <c r="O71" s="91">
        <v>298</v>
      </c>
    </row>
    <row r="72" spans="1:15" ht="18" x14ac:dyDescent="0.25">
      <c r="A72" s="302"/>
      <c r="B72" s="302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3"/>
    </row>
    <row r="73" spans="1:15" ht="18" x14ac:dyDescent="0.25">
      <c r="A73" s="82" t="s">
        <v>96</v>
      </c>
      <c r="B73" s="83"/>
      <c r="C73" s="82"/>
      <c r="D73" s="300" t="s">
        <v>97</v>
      </c>
      <c r="E73" s="300"/>
      <c r="F73" s="300"/>
      <c r="G73" s="98" t="s">
        <v>98</v>
      </c>
      <c r="H73" s="82" t="s">
        <v>8</v>
      </c>
      <c r="I73" s="85" t="s">
        <v>99</v>
      </c>
      <c r="J73" s="85" t="s">
        <v>70</v>
      </c>
      <c r="K73" s="85" t="s">
        <v>71</v>
      </c>
      <c r="L73" s="85" t="s">
        <v>100</v>
      </c>
      <c r="M73" s="85" t="s">
        <v>128</v>
      </c>
      <c r="N73" s="85" t="s">
        <v>129</v>
      </c>
      <c r="O73" s="85" t="s">
        <v>72</v>
      </c>
    </row>
    <row r="74" spans="1:15" ht="18" x14ac:dyDescent="0.25">
      <c r="A74" s="301">
        <v>44147</v>
      </c>
      <c r="B74" s="86" t="s">
        <v>112</v>
      </c>
      <c r="C74" s="87" t="s">
        <v>113</v>
      </c>
      <c r="D74" s="87" t="s">
        <v>68</v>
      </c>
      <c r="E74" s="87" t="s">
        <v>69</v>
      </c>
      <c r="F74" s="88" t="s">
        <v>114</v>
      </c>
      <c r="G74" s="302"/>
      <c r="H74" s="302"/>
      <c r="I74" s="302"/>
      <c r="J74" s="302"/>
      <c r="K74" s="302"/>
      <c r="L74" s="302"/>
      <c r="M74" s="302"/>
      <c r="N74" s="302"/>
      <c r="O74" s="303"/>
    </row>
    <row r="75" spans="1:15" ht="18" x14ac:dyDescent="0.25">
      <c r="A75" s="301"/>
      <c r="B75" s="92">
        <v>100</v>
      </c>
      <c r="C75" s="95">
        <v>0</v>
      </c>
      <c r="D75" s="95">
        <v>19</v>
      </c>
      <c r="E75" s="95">
        <v>1381</v>
      </c>
      <c r="F75" s="95">
        <v>0</v>
      </c>
      <c r="G75" s="96">
        <v>44147</v>
      </c>
      <c r="H75" s="95">
        <v>0</v>
      </c>
      <c r="I75" s="90">
        <v>0</v>
      </c>
      <c r="J75" s="90">
        <v>0</v>
      </c>
      <c r="K75" s="90">
        <v>0</v>
      </c>
      <c r="L75" s="90">
        <v>1431</v>
      </c>
      <c r="M75" s="89">
        <v>0</v>
      </c>
      <c r="N75" s="89">
        <f>L75-M75</f>
        <v>1431</v>
      </c>
      <c r="O75" s="91">
        <v>1431</v>
      </c>
    </row>
    <row r="76" spans="1:15" ht="18" x14ac:dyDescent="0.25">
      <c r="A76" s="301"/>
      <c r="B76" s="92"/>
      <c r="C76" s="93"/>
      <c r="D76" s="304" t="s">
        <v>101</v>
      </c>
      <c r="E76" s="304"/>
      <c r="F76" s="304"/>
      <c r="G76" s="94" t="s">
        <v>102</v>
      </c>
      <c r="H76" s="95"/>
      <c r="I76" s="90"/>
      <c r="J76" s="90"/>
      <c r="K76" s="90"/>
      <c r="L76" s="90"/>
      <c r="M76" s="90"/>
      <c r="N76" s="90"/>
      <c r="O76" s="90"/>
    </row>
    <row r="77" spans="1:15" ht="18" x14ac:dyDescent="0.25">
      <c r="A77" s="301"/>
      <c r="B77" s="301"/>
      <c r="C77" s="301"/>
      <c r="D77" s="87" t="s">
        <v>68</v>
      </c>
      <c r="E77" s="87" t="s">
        <v>69</v>
      </c>
      <c r="F77" s="88" t="s">
        <v>114</v>
      </c>
      <c r="G77" s="302"/>
      <c r="H77" s="302"/>
      <c r="I77" s="302"/>
      <c r="J77" s="302"/>
      <c r="K77" s="302"/>
      <c r="L77" s="302"/>
      <c r="M77" s="302"/>
      <c r="N77" s="302"/>
      <c r="O77" s="303"/>
    </row>
    <row r="78" spans="1:15" ht="18" x14ac:dyDescent="0.25">
      <c r="A78" s="301"/>
      <c r="B78" s="301"/>
      <c r="C78" s="301"/>
      <c r="D78" s="95">
        <v>2</v>
      </c>
      <c r="E78" s="95">
        <v>298</v>
      </c>
      <c r="F78" s="95">
        <v>0</v>
      </c>
      <c r="G78" s="96">
        <v>44148</v>
      </c>
      <c r="H78" s="95">
        <v>0</v>
      </c>
      <c r="I78" s="90">
        <v>0</v>
      </c>
      <c r="J78" s="90">
        <v>0</v>
      </c>
      <c r="K78" s="90">
        <v>0</v>
      </c>
      <c r="L78" s="90">
        <v>298</v>
      </c>
      <c r="M78" s="89">
        <v>0</v>
      </c>
      <c r="N78" s="89">
        <f>L78-M78</f>
        <v>298</v>
      </c>
      <c r="O78" s="91">
        <v>298</v>
      </c>
    </row>
    <row r="79" spans="1:15" ht="18" x14ac:dyDescent="0.25">
      <c r="A79" s="302"/>
      <c r="B79" s="302"/>
      <c r="C79" s="302"/>
      <c r="D79" s="302"/>
      <c r="E79" s="302"/>
      <c r="F79" s="302"/>
      <c r="G79" s="302"/>
      <c r="H79" s="302"/>
      <c r="I79" s="302"/>
      <c r="J79" s="302"/>
      <c r="K79" s="302"/>
      <c r="L79" s="302"/>
      <c r="M79" s="302"/>
      <c r="N79" s="302"/>
      <c r="O79" s="303"/>
    </row>
    <row r="80" spans="1:15" ht="18" x14ac:dyDescent="0.25">
      <c r="A80" s="82" t="s">
        <v>96</v>
      </c>
      <c r="B80" s="83"/>
      <c r="C80" s="82"/>
      <c r="D80" s="300" t="s">
        <v>97</v>
      </c>
      <c r="E80" s="300"/>
      <c r="F80" s="300"/>
      <c r="G80" s="98" t="s">
        <v>98</v>
      </c>
      <c r="H80" s="82" t="s">
        <v>8</v>
      </c>
      <c r="I80" s="85" t="s">
        <v>99</v>
      </c>
      <c r="J80" s="85" t="s">
        <v>70</v>
      </c>
      <c r="K80" s="85" t="s">
        <v>71</v>
      </c>
      <c r="L80" s="85" t="s">
        <v>100</v>
      </c>
      <c r="M80" s="85" t="s">
        <v>128</v>
      </c>
      <c r="N80" s="85" t="s">
        <v>129</v>
      </c>
      <c r="O80" s="85" t="s">
        <v>72</v>
      </c>
    </row>
    <row r="81" spans="1:15" ht="18" x14ac:dyDescent="0.25">
      <c r="A81" s="301">
        <v>44148</v>
      </c>
      <c r="B81" s="86" t="s">
        <v>112</v>
      </c>
      <c r="C81" s="87" t="s">
        <v>113</v>
      </c>
      <c r="D81" s="87" t="s">
        <v>68</v>
      </c>
      <c r="E81" s="87" t="s">
        <v>69</v>
      </c>
      <c r="F81" s="88" t="s">
        <v>114</v>
      </c>
      <c r="G81" s="302"/>
      <c r="H81" s="302"/>
      <c r="I81" s="302"/>
      <c r="J81" s="302"/>
      <c r="K81" s="302"/>
      <c r="L81" s="302"/>
      <c r="M81" s="302"/>
      <c r="N81" s="302"/>
      <c r="O81" s="303"/>
    </row>
    <row r="82" spans="1:15" ht="18" x14ac:dyDescent="0.25">
      <c r="A82" s="301"/>
      <c r="B82" s="92">
        <v>100</v>
      </c>
      <c r="C82" s="95">
        <v>0</v>
      </c>
      <c r="D82" s="95">
        <v>19</v>
      </c>
      <c r="E82" s="95">
        <v>1381</v>
      </c>
      <c r="F82" s="95">
        <v>1</v>
      </c>
      <c r="G82" s="96">
        <v>44148</v>
      </c>
      <c r="H82" s="95">
        <v>0</v>
      </c>
      <c r="I82" s="90">
        <v>0</v>
      </c>
      <c r="J82" s="90">
        <v>0</v>
      </c>
      <c r="K82" s="90">
        <v>0</v>
      </c>
      <c r="L82" s="90">
        <v>1431</v>
      </c>
      <c r="M82" s="89">
        <v>1</v>
      </c>
      <c r="N82" s="89">
        <f>L82-M82</f>
        <v>1430</v>
      </c>
      <c r="O82" s="91">
        <v>1432</v>
      </c>
    </row>
    <row r="83" spans="1:15" ht="18" x14ac:dyDescent="0.25">
      <c r="A83" s="301"/>
      <c r="B83" s="92"/>
      <c r="C83" s="93"/>
      <c r="D83" s="304" t="s">
        <v>101</v>
      </c>
      <c r="E83" s="304"/>
      <c r="F83" s="304"/>
      <c r="G83" s="94" t="s">
        <v>102</v>
      </c>
      <c r="H83" s="95"/>
      <c r="I83" s="90"/>
      <c r="J83" s="90"/>
      <c r="K83" s="90"/>
      <c r="L83" s="90"/>
      <c r="M83" s="90"/>
      <c r="N83" s="90"/>
      <c r="O83" s="90"/>
    </row>
    <row r="84" spans="1:15" ht="18" x14ac:dyDescent="0.25">
      <c r="A84" s="301"/>
      <c r="B84" s="301"/>
      <c r="C84" s="301"/>
      <c r="D84" s="87" t="s">
        <v>68</v>
      </c>
      <c r="E84" s="87" t="s">
        <v>69</v>
      </c>
      <c r="F84" s="88" t="s">
        <v>114</v>
      </c>
      <c r="G84" s="302"/>
      <c r="H84" s="302"/>
      <c r="I84" s="302"/>
      <c r="J84" s="302"/>
      <c r="K84" s="302"/>
      <c r="L84" s="302"/>
      <c r="M84" s="302"/>
      <c r="N84" s="302"/>
      <c r="O84" s="303"/>
    </row>
    <row r="85" spans="1:15" ht="18" x14ac:dyDescent="0.25">
      <c r="A85" s="301"/>
      <c r="B85" s="301"/>
      <c r="C85" s="301"/>
      <c r="D85" s="302">
        <v>2</v>
      </c>
      <c r="E85" s="302">
        <v>298</v>
      </c>
      <c r="F85" s="302">
        <v>0</v>
      </c>
      <c r="G85" s="301">
        <v>44151</v>
      </c>
      <c r="H85" s="302">
        <v>0</v>
      </c>
      <c r="I85" s="303">
        <v>0</v>
      </c>
      <c r="J85" s="303">
        <v>0</v>
      </c>
      <c r="K85" s="303">
        <v>0</v>
      </c>
      <c r="L85" s="303">
        <v>298</v>
      </c>
      <c r="M85" s="303">
        <v>0</v>
      </c>
      <c r="N85" s="303">
        <f>L85-M85</f>
        <v>298</v>
      </c>
      <c r="O85" s="90">
        <v>294</v>
      </c>
    </row>
    <row r="86" spans="1:15" ht="18" x14ac:dyDescent="0.25">
      <c r="A86" s="301"/>
      <c r="B86" s="301"/>
      <c r="C86" s="301"/>
      <c r="D86" s="302"/>
      <c r="E86" s="302"/>
      <c r="F86" s="302"/>
      <c r="G86" s="301"/>
      <c r="H86" s="302"/>
      <c r="I86" s="303"/>
      <c r="J86" s="303"/>
      <c r="K86" s="303"/>
      <c r="L86" s="303"/>
      <c r="M86" s="303"/>
      <c r="N86" s="303"/>
      <c r="O86" s="90">
        <v>4</v>
      </c>
    </row>
    <row r="87" spans="1:15" ht="18" x14ac:dyDescent="0.25">
      <c r="A87" s="301"/>
      <c r="B87" s="301"/>
      <c r="C87" s="301"/>
      <c r="D87" s="302"/>
      <c r="E87" s="302"/>
      <c r="F87" s="302"/>
      <c r="G87" s="301"/>
      <c r="H87" s="302"/>
      <c r="I87" s="303"/>
      <c r="J87" s="303"/>
      <c r="K87" s="303"/>
      <c r="L87" s="303"/>
      <c r="M87" s="303"/>
      <c r="N87" s="303"/>
      <c r="O87" s="91">
        <f>O85+O86</f>
        <v>298</v>
      </c>
    </row>
    <row r="88" spans="1:15" ht="18" x14ac:dyDescent="0.25">
      <c r="A88" s="305" t="s">
        <v>272</v>
      </c>
      <c r="B88" s="305"/>
      <c r="C88" s="305"/>
      <c r="D88" s="305"/>
      <c r="E88" s="305"/>
      <c r="F88" s="305"/>
      <c r="G88" s="305"/>
      <c r="H88" s="306" t="s">
        <v>5</v>
      </c>
      <c r="I88" s="306"/>
      <c r="J88" s="306"/>
      <c r="K88" s="306"/>
      <c r="L88" s="91">
        <f>L46+L51+L57+L62+L66+L71+L75+L78+L82+L85</f>
        <v>8652</v>
      </c>
      <c r="M88" s="91">
        <f>M46+M51+M57+M62+M66+M71+M75+M78+M82+M85</f>
        <v>6.5</v>
      </c>
      <c r="N88" s="91">
        <f>N46+N51+N57+N62+N66+N71+N75+N78+N82+N85</f>
        <v>8645.5</v>
      </c>
      <c r="O88" s="104">
        <f>O48+O53+O59+O62+O68+O71+O75+O78+O82+O87</f>
        <v>8653</v>
      </c>
    </row>
    <row r="89" spans="1:15" ht="18" x14ac:dyDescent="0.25">
      <c r="A89" s="302"/>
      <c r="B89" s="302"/>
      <c r="C89" s="302"/>
      <c r="D89" s="302"/>
      <c r="E89" s="302"/>
      <c r="F89" s="302"/>
      <c r="G89" s="302"/>
      <c r="H89" s="302"/>
      <c r="I89" s="302"/>
      <c r="J89" s="302"/>
      <c r="K89" s="302"/>
      <c r="L89" s="302"/>
      <c r="M89" s="302"/>
      <c r="N89" s="302"/>
      <c r="O89" s="303"/>
    </row>
    <row r="90" spans="1:15" ht="18" x14ac:dyDescent="0.25">
      <c r="A90" s="82" t="s">
        <v>96</v>
      </c>
      <c r="B90" s="83"/>
      <c r="C90" s="82"/>
      <c r="D90" s="300" t="s">
        <v>97</v>
      </c>
      <c r="E90" s="300"/>
      <c r="F90" s="300"/>
      <c r="G90" s="98" t="s">
        <v>98</v>
      </c>
      <c r="H90" s="82" t="s">
        <v>8</v>
      </c>
      <c r="I90" s="85" t="s">
        <v>99</v>
      </c>
      <c r="J90" s="85" t="s">
        <v>70</v>
      </c>
      <c r="K90" s="85" t="s">
        <v>71</v>
      </c>
      <c r="L90" s="85" t="s">
        <v>100</v>
      </c>
      <c r="M90" s="85" t="s">
        <v>128</v>
      </c>
      <c r="N90" s="85" t="s">
        <v>129</v>
      </c>
      <c r="O90" s="85" t="s">
        <v>72</v>
      </c>
    </row>
    <row r="91" spans="1:15" ht="18" x14ac:dyDescent="0.25">
      <c r="A91" s="301">
        <v>44151</v>
      </c>
      <c r="B91" s="86" t="s">
        <v>112</v>
      </c>
      <c r="C91" s="87" t="s">
        <v>113</v>
      </c>
      <c r="D91" s="87" t="s">
        <v>68</v>
      </c>
      <c r="E91" s="87" t="s">
        <v>69</v>
      </c>
      <c r="F91" s="88" t="s">
        <v>114</v>
      </c>
      <c r="G91" s="302"/>
      <c r="H91" s="302"/>
      <c r="I91" s="302"/>
      <c r="J91" s="302"/>
      <c r="K91" s="302"/>
      <c r="L91" s="302"/>
      <c r="M91" s="302"/>
      <c r="N91" s="302"/>
      <c r="O91" s="303"/>
    </row>
    <row r="92" spans="1:15" ht="18" x14ac:dyDescent="0.25">
      <c r="A92" s="301"/>
      <c r="B92" s="313">
        <v>100</v>
      </c>
      <c r="C92" s="315">
        <v>0</v>
      </c>
      <c r="D92" s="315">
        <v>17</v>
      </c>
      <c r="E92" s="315">
        <v>1383</v>
      </c>
      <c r="F92" s="315">
        <v>1</v>
      </c>
      <c r="G92" s="317">
        <v>44151</v>
      </c>
      <c r="H92" s="315">
        <v>0</v>
      </c>
      <c r="I92" s="319">
        <v>0</v>
      </c>
      <c r="J92" s="319">
        <v>0</v>
      </c>
      <c r="K92" s="319">
        <v>0</v>
      </c>
      <c r="L92" s="319">
        <v>1433</v>
      </c>
      <c r="M92" s="319">
        <v>1</v>
      </c>
      <c r="N92" s="319">
        <f>L92-M92</f>
        <v>1432</v>
      </c>
      <c r="O92" s="90">
        <v>1332</v>
      </c>
    </row>
    <row r="93" spans="1:15" ht="18" x14ac:dyDescent="0.25">
      <c r="A93" s="301"/>
      <c r="B93" s="314"/>
      <c r="C93" s="316"/>
      <c r="D93" s="316"/>
      <c r="E93" s="316"/>
      <c r="F93" s="316"/>
      <c r="G93" s="318"/>
      <c r="H93" s="316"/>
      <c r="I93" s="320"/>
      <c r="J93" s="320"/>
      <c r="K93" s="320"/>
      <c r="L93" s="320"/>
      <c r="M93" s="320"/>
      <c r="N93" s="320"/>
      <c r="O93" s="90">
        <v>100</v>
      </c>
    </row>
    <row r="94" spans="1:15" ht="18" x14ac:dyDescent="0.25">
      <c r="A94" s="301"/>
      <c r="B94" s="326"/>
      <c r="C94" s="327"/>
      <c r="D94" s="327"/>
      <c r="E94" s="327"/>
      <c r="F94" s="327"/>
      <c r="G94" s="328"/>
      <c r="H94" s="327"/>
      <c r="I94" s="325"/>
      <c r="J94" s="325"/>
      <c r="K94" s="325"/>
      <c r="L94" s="325"/>
      <c r="M94" s="325"/>
      <c r="N94" s="325"/>
      <c r="O94" s="91">
        <f>O92+O93</f>
        <v>1432</v>
      </c>
    </row>
    <row r="95" spans="1:15" ht="18" x14ac:dyDescent="0.25">
      <c r="A95" s="301"/>
      <c r="B95" s="92"/>
      <c r="C95" s="93"/>
      <c r="D95" s="304" t="s">
        <v>101</v>
      </c>
      <c r="E95" s="304"/>
      <c r="F95" s="304"/>
      <c r="G95" s="94" t="s">
        <v>102</v>
      </c>
      <c r="H95" s="95"/>
      <c r="I95" s="90"/>
      <c r="J95" s="90"/>
      <c r="K95" s="90"/>
      <c r="L95" s="90"/>
      <c r="M95" s="90"/>
      <c r="N95" s="90"/>
      <c r="O95" s="90"/>
    </row>
    <row r="96" spans="1:15" ht="18" x14ac:dyDescent="0.25">
      <c r="A96" s="301"/>
      <c r="B96" s="301"/>
      <c r="C96" s="301"/>
      <c r="D96" s="87" t="s">
        <v>68</v>
      </c>
      <c r="E96" s="87" t="s">
        <v>69</v>
      </c>
      <c r="F96" s="88" t="s">
        <v>114</v>
      </c>
      <c r="G96" s="302"/>
      <c r="H96" s="302"/>
      <c r="I96" s="302"/>
      <c r="J96" s="302"/>
      <c r="K96" s="302"/>
      <c r="L96" s="302"/>
      <c r="M96" s="302"/>
      <c r="N96" s="302"/>
      <c r="O96" s="303"/>
    </row>
    <row r="97" spans="1:15" ht="18" x14ac:dyDescent="0.25">
      <c r="A97" s="301"/>
      <c r="B97" s="301"/>
      <c r="C97" s="301"/>
      <c r="D97" s="95">
        <v>2</v>
      </c>
      <c r="E97" s="95">
        <v>298</v>
      </c>
      <c r="F97" s="95">
        <v>1</v>
      </c>
      <c r="G97" s="96">
        <v>44152</v>
      </c>
      <c r="H97" s="95">
        <v>0</v>
      </c>
      <c r="I97" s="90">
        <v>0</v>
      </c>
      <c r="J97" s="90">
        <v>0</v>
      </c>
      <c r="K97" s="90">
        <v>0</v>
      </c>
      <c r="L97" s="90">
        <v>298</v>
      </c>
      <c r="M97" s="89">
        <v>1</v>
      </c>
      <c r="N97" s="89">
        <f>L97-M97</f>
        <v>297</v>
      </c>
      <c r="O97" s="91">
        <v>298</v>
      </c>
    </row>
    <row r="98" spans="1:15" ht="18" x14ac:dyDescent="0.25">
      <c r="A98" s="302"/>
      <c r="B98" s="302"/>
      <c r="C98" s="302"/>
      <c r="D98" s="302"/>
      <c r="E98" s="302"/>
      <c r="F98" s="302"/>
      <c r="G98" s="302"/>
      <c r="H98" s="302"/>
      <c r="I98" s="302"/>
      <c r="J98" s="302"/>
      <c r="K98" s="302"/>
      <c r="L98" s="302"/>
      <c r="M98" s="302"/>
      <c r="N98" s="302"/>
      <c r="O98" s="303"/>
    </row>
    <row r="99" spans="1:15" ht="18" x14ac:dyDescent="0.25">
      <c r="A99" s="82" t="s">
        <v>96</v>
      </c>
      <c r="B99" s="83"/>
      <c r="C99" s="82"/>
      <c r="D99" s="300" t="s">
        <v>97</v>
      </c>
      <c r="E99" s="300"/>
      <c r="F99" s="300"/>
      <c r="G99" s="98" t="s">
        <v>98</v>
      </c>
      <c r="H99" s="82" t="s">
        <v>8</v>
      </c>
      <c r="I99" s="85" t="s">
        <v>99</v>
      </c>
      <c r="J99" s="85" t="s">
        <v>70</v>
      </c>
      <c r="K99" s="85" t="s">
        <v>71</v>
      </c>
      <c r="L99" s="85" t="s">
        <v>100</v>
      </c>
      <c r="M99" s="85" t="s">
        <v>128</v>
      </c>
      <c r="N99" s="85" t="s">
        <v>129</v>
      </c>
      <c r="O99" s="85" t="s">
        <v>72</v>
      </c>
    </row>
    <row r="100" spans="1:15" ht="18" x14ac:dyDescent="0.25">
      <c r="A100" s="301">
        <v>44152</v>
      </c>
      <c r="B100" s="86" t="s">
        <v>112</v>
      </c>
      <c r="C100" s="87" t="s">
        <v>113</v>
      </c>
      <c r="D100" s="87" t="s">
        <v>68</v>
      </c>
      <c r="E100" s="87" t="s">
        <v>69</v>
      </c>
      <c r="F100" s="88" t="s">
        <v>114</v>
      </c>
      <c r="G100" s="302"/>
      <c r="H100" s="302"/>
      <c r="I100" s="302"/>
      <c r="J100" s="302"/>
      <c r="K100" s="302"/>
      <c r="L100" s="302"/>
      <c r="M100" s="302"/>
      <c r="N100" s="302"/>
      <c r="O100" s="303"/>
    </row>
    <row r="101" spans="1:15" ht="18" x14ac:dyDescent="0.25">
      <c r="A101" s="301"/>
      <c r="B101" s="92">
        <v>100</v>
      </c>
      <c r="C101" s="95">
        <v>0</v>
      </c>
      <c r="D101" s="95">
        <v>20</v>
      </c>
      <c r="E101" s="95">
        <v>1380</v>
      </c>
      <c r="F101" s="95">
        <v>1</v>
      </c>
      <c r="G101" s="96">
        <v>44152</v>
      </c>
      <c r="H101" s="95">
        <v>0</v>
      </c>
      <c r="I101" s="90">
        <v>0</v>
      </c>
      <c r="J101" s="90">
        <v>0</v>
      </c>
      <c r="K101" s="90">
        <v>0</v>
      </c>
      <c r="L101" s="90">
        <v>1430</v>
      </c>
      <c r="M101" s="90">
        <v>1</v>
      </c>
      <c r="N101" s="97">
        <f>L101-M101</f>
        <v>1429</v>
      </c>
      <c r="O101" s="91">
        <v>1430</v>
      </c>
    </row>
    <row r="102" spans="1:15" ht="18" x14ac:dyDescent="0.25">
      <c r="A102" s="301"/>
      <c r="B102" s="92"/>
      <c r="C102" s="93"/>
      <c r="D102" s="304" t="s">
        <v>101</v>
      </c>
      <c r="E102" s="304"/>
      <c r="F102" s="304"/>
      <c r="G102" s="94" t="s">
        <v>102</v>
      </c>
      <c r="H102" s="95"/>
      <c r="I102" s="90"/>
      <c r="J102" s="90"/>
      <c r="K102" s="90"/>
      <c r="L102" s="90"/>
      <c r="M102" s="90"/>
      <c r="N102" s="90"/>
      <c r="O102" s="90"/>
    </row>
    <row r="103" spans="1:15" ht="18" x14ac:dyDescent="0.25">
      <c r="A103" s="301"/>
      <c r="B103" s="301"/>
      <c r="C103" s="301"/>
      <c r="D103" s="87" t="s">
        <v>68</v>
      </c>
      <c r="E103" s="87" t="s">
        <v>69</v>
      </c>
      <c r="F103" s="88" t="s">
        <v>114</v>
      </c>
      <c r="G103" s="302"/>
      <c r="H103" s="302"/>
      <c r="I103" s="302"/>
      <c r="J103" s="302"/>
      <c r="K103" s="302"/>
      <c r="L103" s="302"/>
      <c r="M103" s="302"/>
      <c r="N103" s="302"/>
      <c r="O103" s="303"/>
    </row>
    <row r="104" spans="1:15" ht="18" x14ac:dyDescent="0.25">
      <c r="A104" s="301"/>
      <c r="B104" s="301"/>
      <c r="C104" s="301"/>
      <c r="D104" s="95">
        <v>4</v>
      </c>
      <c r="E104" s="95">
        <v>296</v>
      </c>
      <c r="F104" s="95">
        <v>0</v>
      </c>
      <c r="G104" s="96">
        <v>44153</v>
      </c>
      <c r="H104" s="95">
        <v>0</v>
      </c>
      <c r="I104" s="90">
        <v>0</v>
      </c>
      <c r="J104" s="90">
        <v>0</v>
      </c>
      <c r="K104" s="90">
        <v>0</v>
      </c>
      <c r="L104" s="90">
        <v>296</v>
      </c>
      <c r="M104" s="90">
        <v>0</v>
      </c>
      <c r="N104" s="97">
        <f>L104-M104</f>
        <v>296</v>
      </c>
      <c r="O104" s="91">
        <v>296</v>
      </c>
    </row>
    <row r="105" spans="1:15" ht="18" x14ac:dyDescent="0.25">
      <c r="A105" s="302"/>
      <c r="B105" s="302"/>
      <c r="C105" s="302"/>
      <c r="D105" s="302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03"/>
    </row>
    <row r="106" spans="1:15" ht="18" x14ac:dyDescent="0.25">
      <c r="A106" s="82" t="s">
        <v>96</v>
      </c>
      <c r="B106" s="83"/>
      <c r="C106" s="82"/>
      <c r="D106" s="300" t="s">
        <v>97</v>
      </c>
      <c r="E106" s="300"/>
      <c r="F106" s="300"/>
      <c r="G106" s="98" t="s">
        <v>98</v>
      </c>
      <c r="H106" s="82" t="s">
        <v>8</v>
      </c>
      <c r="I106" s="85" t="s">
        <v>99</v>
      </c>
      <c r="J106" s="85" t="s">
        <v>70</v>
      </c>
      <c r="K106" s="85" t="s">
        <v>71</v>
      </c>
      <c r="L106" s="85" t="s">
        <v>100</v>
      </c>
      <c r="M106" s="85" t="s">
        <v>128</v>
      </c>
      <c r="N106" s="85" t="s">
        <v>129</v>
      </c>
      <c r="O106" s="85" t="s">
        <v>72</v>
      </c>
    </row>
    <row r="107" spans="1:15" ht="18" x14ac:dyDescent="0.25">
      <c r="A107" s="301">
        <v>44153</v>
      </c>
      <c r="B107" s="86" t="s">
        <v>112</v>
      </c>
      <c r="C107" s="87" t="s">
        <v>113</v>
      </c>
      <c r="D107" s="87" t="s">
        <v>68</v>
      </c>
      <c r="E107" s="87" t="s">
        <v>69</v>
      </c>
      <c r="F107" s="88" t="s">
        <v>114</v>
      </c>
      <c r="G107" s="302"/>
      <c r="H107" s="302"/>
      <c r="I107" s="302"/>
      <c r="J107" s="302"/>
      <c r="K107" s="302"/>
      <c r="L107" s="302"/>
      <c r="M107" s="302"/>
      <c r="N107" s="302"/>
      <c r="O107" s="303"/>
    </row>
    <row r="108" spans="1:15" ht="18" x14ac:dyDescent="0.25">
      <c r="A108" s="301"/>
      <c r="B108" s="313">
        <v>100</v>
      </c>
      <c r="C108" s="315">
        <v>1</v>
      </c>
      <c r="D108" s="315">
        <v>15</v>
      </c>
      <c r="E108" s="315">
        <v>1385</v>
      </c>
      <c r="F108" s="315">
        <v>3</v>
      </c>
      <c r="G108" s="317">
        <v>44153</v>
      </c>
      <c r="H108" s="315">
        <v>0</v>
      </c>
      <c r="I108" s="319">
        <v>0</v>
      </c>
      <c r="J108" s="319">
        <v>0</v>
      </c>
      <c r="K108" s="319">
        <v>0</v>
      </c>
      <c r="L108" s="319">
        <v>1435</v>
      </c>
      <c r="M108" s="319">
        <v>3.5</v>
      </c>
      <c r="N108" s="319">
        <f>L108-M108</f>
        <v>1431.5</v>
      </c>
      <c r="O108" s="90">
        <v>1415</v>
      </c>
    </row>
    <row r="109" spans="1:15" ht="18" x14ac:dyDescent="0.25">
      <c r="A109" s="301"/>
      <c r="B109" s="314"/>
      <c r="C109" s="316"/>
      <c r="D109" s="316"/>
      <c r="E109" s="316"/>
      <c r="F109" s="316"/>
      <c r="G109" s="318"/>
      <c r="H109" s="316"/>
      <c r="I109" s="320"/>
      <c r="J109" s="320"/>
      <c r="K109" s="320"/>
      <c r="L109" s="320"/>
      <c r="M109" s="320"/>
      <c r="N109" s="320"/>
      <c r="O109" s="90">
        <v>20</v>
      </c>
    </row>
    <row r="110" spans="1:15" ht="18" x14ac:dyDescent="0.25">
      <c r="A110" s="301"/>
      <c r="B110" s="326"/>
      <c r="C110" s="327"/>
      <c r="D110" s="327"/>
      <c r="E110" s="327"/>
      <c r="F110" s="327"/>
      <c r="G110" s="328"/>
      <c r="H110" s="327"/>
      <c r="I110" s="325"/>
      <c r="J110" s="325"/>
      <c r="K110" s="325"/>
      <c r="L110" s="325"/>
      <c r="M110" s="325"/>
      <c r="N110" s="325"/>
      <c r="O110" s="91">
        <f>O108+O109</f>
        <v>1435</v>
      </c>
    </row>
    <row r="111" spans="1:15" ht="18" x14ac:dyDescent="0.25">
      <c r="A111" s="301"/>
      <c r="B111" s="92"/>
      <c r="C111" s="93"/>
      <c r="D111" s="304" t="s">
        <v>101</v>
      </c>
      <c r="E111" s="304"/>
      <c r="F111" s="304"/>
      <c r="G111" s="94" t="s">
        <v>102</v>
      </c>
      <c r="H111" s="95"/>
      <c r="I111" s="90"/>
      <c r="J111" s="90"/>
      <c r="K111" s="90"/>
      <c r="L111" s="90"/>
      <c r="M111" s="90"/>
      <c r="N111" s="90"/>
      <c r="O111" s="90"/>
    </row>
    <row r="112" spans="1:15" ht="18" x14ac:dyDescent="0.25">
      <c r="A112" s="301"/>
      <c r="B112" s="301"/>
      <c r="C112" s="301"/>
      <c r="D112" s="87" t="s">
        <v>68</v>
      </c>
      <c r="E112" s="87" t="s">
        <v>69</v>
      </c>
      <c r="F112" s="88" t="s">
        <v>114</v>
      </c>
      <c r="G112" s="302"/>
      <c r="H112" s="302"/>
      <c r="I112" s="302"/>
      <c r="J112" s="302"/>
      <c r="K112" s="302"/>
      <c r="L112" s="302"/>
      <c r="M112" s="302"/>
      <c r="N112" s="302"/>
      <c r="O112" s="303"/>
    </row>
    <row r="113" spans="1:15" ht="18" x14ac:dyDescent="0.25">
      <c r="A113" s="301"/>
      <c r="B113" s="301"/>
      <c r="C113" s="301"/>
      <c r="D113" s="102">
        <v>2</v>
      </c>
      <c r="E113" s="102">
        <v>298</v>
      </c>
      <c r="F113" s="102">
        <v>0</v>
      </c>
      <c r="G113" s="103">
        <v>44154</v>
      </c>
      <c r="H113" s="102">
        <v>0</v>
      </c>
      <c r="I113" s="89">
        <v>0</v>
      </c>
      <c r="J113" s="89">
        <v>0</v>
      </c>
      <c r="K113" s="89">
        <v>0</v>
      </c>
      <c r="L113" s="89">
        <v>298</v>
      </c>
      <c r="M113" s="89">
        <v>0</v>
      </c>
      <c r="N113" s="89">
        <f>L113-M113</f>
        <v>298</v>
      </c>
      <c r="O113" s="91">
        <v>298</v>
      </c>
    </row>
    <row r="114" spans="1:15" ht="18" x14ac:dyDescent="0.25">
      <c r="A114" s="302"/>
      <c r="B114" s="302"/>
      <c r="C114" s="302"/>
      <c r="D114" s="302"/>
      <c r="E114" s="302"/>
      <c r="F114" s="302"/>
      <c r="G114" s="302"/>
      <c r="H114" s="302"/>
      <c r="I114" s="302"/>
      <c r="J114" s="302"/>
      <c r="K114" s="302"/>
      <c r="L114" s="302"/>
      <c r="M114" s="302"/>
      <c r="N114" s="302"/>
      <c r="O114" s="303"/>
    </row>
    <row r="115" spans="1:15" ht="18" x14ac:dyDescent="0.25">
      <c r="A115" s="82" t="s">
        <v>96</v>
      </c>
      <c r="B115" s="83"/>
      <c r="C115" s="82"/>
      <c r="D115" s="300" t="s">
        <v>97</v>
      </c>
      <c r="E115" s="300"/>
      <c r="F115" s="300"/>
      <c r="G115" s="98" t="s">
        <v>98</v>
      </c>
      <c r="H115" s="82" t="s">
        <v>8</v>
      </c>
      <c r="I115" s="85" t="s">
        <v>99</v>
      </c>
      <c r="J115" s="85" t="s">
        <v>70</v>
      </c>
      <c r="K115" s="85" t="s">
        <v>71</v>
      </c>
      <c r="L115" s="85" t="s">
        <v>100</v>
      </c>
      <c r="M115" s="85" t="s">
        <v>128</v>
      </c>
      <c r="N115" s="85" t="s">
        <v>129</v>
      </c>
      <c r="O115" s="85" t="s">
        <v>72</v>
      </c>
    </row>
    <row r="116" spans="1:15" ht="18" x14ac:dyDescent="0.25">
      <c r="A116" s="301">
        <v>44154</v>
      </c>
      <c r="B116" s="86" t="s">
        <v>112</v>
      </c>
      <c r="C116" s="87" t="s">
        <v>113</v>
      </c>
      <c r="D116" s="87" t="s">
        <v>68</v>
      </c>
      <c r="E116" s="87" t="s">
        <v>69</v>
      </c>
      <c r="F116" s="88" t="s">
        <v>114</v>
      </c>
      <c r="G116" s="302"/>
      <c r="H116" s="302"/>
      <c r="I116" s="302"/>
      <c r="J116" s="302"/>
      <c r="K116" s="302"/>
      <c r="L116" s="302"/>
      <c r="M116" s="302"/>
      <c r="N116" s="302"/>
      <c r="O116" s="303"/>
    </row>
    <row r="117" spans="1:15" ht="18" x14ac:dyDescent="0.25">
      <c r="A117" s="301"/>
      <c r="B117" s="101">
        <v>100</v>
      </c>
      <c r="C117" s="102">
        <v>0</v>
      </c>
      <c r="D117" s="102">
        <v>16</v>
      </c>
      <c r="E117" s="102">
        <v>1384</v>
      </c>
      <c r="F117" s="102">
        <v>3</v>
      </c>
      <c r="G117" s="103">
        <v>44154</v>
      </c>
      <c r="H117" s="102">
        <v>0</v>
      </c>
      <c r="I117" s="89">
        <v>0</v>
      </c>
      <c r="J117" s="89">
        <v>0</v>
      </c>
      <c r="K117" s="89">
        <v>0</v>
      </c>
      <c r="L117" s="89">
        <v>1434</v>
      </c>
      <c r="M117" s="89">
        <v>3</v>
      </c>
      <c r="N117" s="89">
        <f>L117-M117</f>
        <v>1431</v>
      </c>
      <c r="O117" s="91">
        <v>1435</v>
      </c>
    </row>
    <row r="118" spans="1:15" ht="18" x14ac:dyDescent="0.25">
      <c r="A118" s="301"/>
      <c r="B118" s="92"/>
      <c r="C118" s="93"/>
      <c r="D118" s="304" t="s">
        <v>101</v>
      </c>
      <c r="E118" s="304"/>
      <c r="F118" s="304"/>
      <c r="G118" s="94" t="s">
        <v>102</v>
      </c>
      <c r="H118" s="95"/>
      <c r="I118" s="90"/>
      <c r="J118" s="90"/>
      <c r="K118" s="90"/>
      <c r="L118" s="90"/>
      <c r="M118" s="90"/>
      <c r="N118" s="90"/>
      <c r="O118" s="90"/>
    </row>
    <row r="119" spans="1:15" ht="18" x14ac:dyDescent="0.25">
      <c r="A119" s="301"/>
      <c r="B119" s="301"/>
      <c r="C119" s="301"/>
      <c r="D119" s="87" t="s">
        <v>68</v>
      </c>
      <c r="E119" s="87" t="s">
        <v>69</v>
      </c>
      <c r="F119" s="88" t="s">
        <v>114</v>
      </c>
      <c r="G119" s="302"/>
      <c r="H119" s="302"/>
      <c r="I119" s="302"/>
      <c r="J119" s="302"/>
      <c r="K119" s="302"/>
      <c r="L119" s="302"/>
      <c r="M119" s="302"/>
      <c r="N119" s="302"/>
      <c r="O119" s="303"/>
    </row>
    <row r="120" spans="1:15" ht="18" x14ac:dyDescent="0.25">
      <c r="A120" s="301"/>
      <c r="B120" s="301"/>
      <c r="C120" s="301"/>
      <c r="D120" s="315">
        <v>1</v>
      </c>
      <c r="E120" s="315">
        <v>299</v>
      </c>
      <c r="F120" s="315">
        <v>0</v>
      </c>
      <c r="G120" s="317">
        <v>44155</v>
      </c>
      <c r="H120" s="315">
        <v>0</v>
      </c>
      <c r="I120" s="319">
        <v>0</v>
      </c>
      <c r="J120" s="319">
        <v>0</v>
      </c>
      <c r="K120" s="319">
        <v>0</v>
      </c>
      <c r="L120" s="319">
        <v>299</v>
      </c>
      <c r="M120" s="319">
        <v>0</v>
      </c>
      <c r="N120" s="319">
        <f>L120-M120</f>
        <v>299</v>
      </c>
      <c r="O120" s="90">
        <v>279</v>
      </c>
    </row>
    <row r="121" spans="1:15" ht="18" x14ac:dyDescent="0.25">
      <c r="A121" s="301"/>
      <c r="B121" s="301"/>
      <c r="C121" s="301"/>
      <c r="D121" s="316"/>
      <c r="E121" s="316"/>
      <c r="F121" s="316"/>
      <c r="G121" s="318"/>
      <c r="H121" s="316"/>
      <c r="I121" s="320"/>
      <c r="J121" s="320"/>
      <c r="K121" s="320"/>
      <c r="L121" s="320"/>
      <c r="M121" s="320"/>
      <c r="N121" s="320"/>
      <c r="O121" s="90">
        <v>20</v>
      </c>
    </row>
    <row r="122" spans="1:15" ht="18" x14ac:dyDescent="0.25">
      <c r="A122" s="301"/>
      <c r="B122" s="301"/>
      <c r="C122" s="301"/>
      <c r="D122" s="327"/>
      <c r="E122" s="327"/>
      <c r="F122" s="327"/>
      <c r="G122" s="328"/>
      <c r="H122" s="327"/>
      <c r="I122" s="325"/>
      <c r="J122" s="325"/>
      <c r="K122" s="325"/>
      <c r="L122" s="325"/>
      <c r="M122" s="325"/>
      <c r="N122" s="325"/>
      <c r="O122" s="91">
        <f>O120+O121</f>
        <v>299</v>
      </c>
    </row>
    <row r="123" spans="1:15" ht="18" x14ac:dyDescent="0.25">
      <c r="A123" s="302"/>
      <c r="B123" s="302"/>
      <c r="C123" s="302"/>
      <c r="D123" s="302"/>
      <c r="E123" s="302"/>
      <c r="F123" s="302"/>
      <c r="G123" s="302"/>
      <c r="H123" s="302"/>
      <c r="I123" s="302"/>
      <c r="J123" s="302"/>
      <c r="K123" s="302"/>
      <c r="L123" s="302"/>
      <c r="M123" s="302"/>
      <c r="N123" s="302"/>
      <c r="O123" s="303"/>
    </row>
    <row r="124" spans="1:15" ht="18" x14ac:dyDescent="0.25">
      <c r="A124" s="82" t="s">
        <v>96</v>
      </c>
      <c r="B124" s="83"/>
      <c r="C124" s="82"/>
      <c r="D124" s="300" t="s">
        <v>97</v>
      </c>
      <c r="E124" s="300"/>
      <c r="F124" s="300"/>
      <c r="G124" s="98" t="s">
        <v>98</v>
      </c>
      <c r="H124" s="82" t="s">
        <v>8</v>
      </c>
      <c r="I124" s="85" t="s">
        <v>99</v>
      </c>
      <c r="J124" s="85" t="s">
        <v>70</v>
      </c>
      <c r="K124" s="85" t="s">
        <v>71</v>
      </c>
      <c r="L124" s="85" t="s">
        <v>100</v>
      </c>
      <c r="M124" s="85" t="s">
        <v>128</v>
      </c>
      <c r="N124" s="85" t="s">
        <v>129</v>
      </c>
      <c r="O124" s="85" t="s">
        <v>72</v>
      </c>
    </row>
    <row r="125" spans="1:15" ht="18" x14ac:dyDescent="0.25">
      <c r="A125" s="301">
        <v>44155</v>
      </c>
      <c r="B125" s="86" t="s">
        <v>112</v>
      </c>
      <c r="C125" s="87" t="s">
        <v>113</v>
      </c>
      <c r="D125" s="87" t="s">
        <v>68</v>
      </c>
      <c r="E125" s="87" t="s">
        <v>69</v>
      </c>
      <c r="F125" s="88" t="s">
        <v>114</v>
      </c>
      <c r="G125" s="302"/>
      <c r="H125" s="302"/>
      <c r="I125" s="302"/>
      <c r="J125" s="302"/>
      <c r="K125" s="302"/>
      <c r="L125" s="302"/>
      <c r="M125" s="302"/>
      <c r="N125" s="302"/>
      <c r="O125" s="303"/>
    </row>
    <row r="126" spans="1:15" ht="18" x14ac:dyDescent="0.25">
      <c r="A126" s="301"/>
      <c r="B126" s="313">
        <v>100</v>
      </c>
      <c r="C126" s="315">
        <v>0</v>
      </c>
      <c r="D126" s="315">
        <v>15</v>
      </c>
      <c r="E126" s="315">
        <v>1385</v>
      </c>
      <c r="F126" s="315">
        <v>3</v>
      </c>
      <c r="G126" s="317">
        <v>44155</v>
      </c>
      <c r="H126" s="315">
        <v>0</v>
      </c>
      <c r="I126" s="319">
        <v>0</v>
      </c>
      <c r="J126" s="319">
        <v>0</v>
      </c>
      <c r="K126" s="319">
        <v>0</v>
      </c>
      <c r="L126" s="319">
        <v>1435</v>
      </c>
      <c r="M126" s="319">
        <v>3</v>
      </c>
      <c r="N126" s="319">
        <f>L126-M126</f>
        <v>1432</v>
      </c>
      <c r="O126" s="90">
        <v>1411</v>
      </c>
    </row>
    <row r="127" spans="1:15" ht="18" x14ac:dyDescent="0.25">
      <c r="A127" s="301"/>
      <c r="B127" s="314"/>
      <c r="C127" s="316"/>
      <c r="D127" s="316"/>
      <c r="E127" s="316"/>
      <c r="F127" s="316"/>
      <c r="G127" s="318"/>
      <c r="H127" s="316"/>
      <c r="I127" s="320"/>
      <c r="J127" s="320"/>
      <c r="K127" s="320"/>
      <c r="L127" s="320"/>
      <c r="M127" s="320"/>
      <c r="N127" s="320"/>
      <c r="O127" s="90">
        <v>22</v>
      </c>
    </row>
    <row r="128" spans="1:15" ht="18" x14ac:dyDescent="0.25">
      <c r="A128" s="301"/>
      <c r="B128" s="314"/>
      <c r="C128" s="316"/>
      <c r="D128" s="316"/>
      <c r="E128" s="316"/>
      <c r="F128" s="316"/>
      <c r="G128" s="318"/>
      <c r="H128" s="316"/>
      <c r="I128" s="320"/>
      <c r="J128" s="320"/>
      <c r="K128" s="320"/>
      <c r="L128" s="320"/>
      <c r="M128" s="320"/>
      <c r="N128" s="320"/>
      <c r="O128" s="91">
        <f>O126+O127</f>
        <v>1433</v>
      </c>
    </row>
    <row r="129" spans="1:15" ht="18" x14ac:dyDescent="0.25">
      <c r="A129" s="301"/>
      <c r="B129" s="92"/>
      <c r="C129" s="93"/>
      <c r="D129" s="304" t="s">
        <v>101</v>
      </c>
      <c r="E129" s="304"/>
      <c r="F129" s="304"/>
      <c r="G129" s="94" t="s">
        <v>102</v>
      </c>
      <c r="H129" s="95"/>
      <c r="I129" s="90"/>
      <c r="J129" s="90"/>
      <c r="K129" s="90"/>
      <c r="L129" s="90"/>
      <c r="M129" s="90"/>
      <c r="N129" s="90"/>
      <c r="O129" s="90"/>
    </row>
    <row r="130" spans="1:15" ht="18" x14ac:dyDescent="0.25">
      <c r="A130" s="301"/>
      <c r="B130" s="301"/>
      <c r="C130" s="301"/>
      <c r="D130" s="87" t="s">
        <v>68</v>
      </c>
      <c r="E130" s="87" t="s">
        <v>69</v>
      </c>
      <c r="F130" s="88" t="s">
        <v>114</v>
      </c>
      <c r="G130" s="302"/>
      <c r="H130" s="302"/>
      <c r="I130" s="302"/>
      <c r="J130" s="302"/>
      <c r="K130" s="302"/>
      <c r="L130" s="302"/>
      <c r="M130" s="302"/>
      <c r="N130" s="302"/>
      <c r="O130" s="303"/>
    </row>
    <row r="131" spans="1:15" ht="18" x14ac:dyDescent="0.25">
      <c r="A131" s="301"/>
      <c r="B131" s="301"/>
      <c r="C131" s="301"/>
      <c r="D131" s="102">
        <v>1</v>
      </c>
      <c r="E131" s="102">
        <v>299</v>
      </c>
      <c r="F131" s="102">
        <v>0</v>
      </c>
      <c r="G131" s="103">
        <v>44158</v>
      </c>
      <c r="H131" s="102">
        <v>0</v>
      </c>
      <c r="I131" s="89">
        <v>0</v>
      </c>
      <c r="J131" s="89">
        <v>0</v>
      </c>
      <c r="K131" s="89">
        <v>0</v>
      </c>
      <c r="L131" s="89">
        <v>299</v>
      </c>
      <c r="M131" s="89">
        <v>0</v>
      </c>
      <c r="N131" s="89">
        <f>L131-M131</f>
        <v>299</v>
      </c>
      <c r="O131" s="91">
        <v>299</v>
      </c>
    </row>
    <row r="132" spans="1:15" ht="18" x14ac:dyDescent="0.25">
      <c r="A132" s="305" t="s">
        <v>273</v>
      </c>
      <c r="B132" s="305"/>
      <c r="C132" s="305"/>
      <c r="D132" s="305"/>
      <c r="E132" s="305"/>
      <c r="F132" s="305"/>
      <c r="G132" s="305"/>
      <c r="H132" s="306" t="s">
        <v>5</v>
      </c>
      <c r="I132" s="306"/>
      <c r="J132" s="306"/>
      <c r="K132" s="306"/>
      <c r="L132" s="91">
        <f>L92+L97+L101+L104+L108+L113+L117+L120+L126+L131</f>
        <v>8657</v>
      </c>
      <c r="M132" s="91">
        <f>M92+M97+M101+M104+M113+M108+M117+M120+M126+M131</f>
        <v>12.5</v>
      </c>
      <c r="N132" s="106">
        <f>N92+N97+N101+N104+N108+N113+N117+N120+N126+N131</f>
        <v>8644.5</v>
      </c>
      <c r="O132" s="104">
        <f>O94+O97+O101+O104+O110+O113+O117+O122+O128+O131</f>
        <v>8655</v>
      </c>
    </row>
    <row r="133" spans="1:15" ht="18" x14ac:dyDescent="0.25">
      <c r="A133" s="303" t="e">
        <f>M92+M97+M101+M104+M108+M113+M117+M120+M126+M131+M13</f>
        <v>#VALUE!</v>
      </c>
      <c r="B133" s="302"/>
      <c r="C133" s="302"/>
      <c r="D133" s="302"/>
      <c r="E133" s="302"/>
      <c r="F133" s="302"/>
      <c r="G133" s="302"/>
      <c r="H133" s="302"/>
      <c r="I133" s="302"/>
      <c r="J133" s="302"/>
      <c r="K133" s="302"/>
      <c r="L133" s="302"/>
      <c r="M133" s="302"/>
      <c r="N133" s="302"/>
      <c r="O133" s="303"/>
    </row>
    <row r="134" spans="1:15" ht="18" x14ac:dyDescent="0.25">
      <c r="A134" s="82" t="s">
        <v>96</v>
      </c>
      <c r="B134" s="83"/>
      <c r="C134" s="82"/>
      <c r="D134" s="300" t="s">
        <v>97</v>
      </c>
      <c r="E134" s="300"/>
      <c r="F134" s="300"/>
      <c r="G134" s="98" t="s">
        <v>98</v>
      </c>
      <c r="H134" s="82" t="s">
        <v>8</v>
      </c>
      <c r="I134" s="85" t="s">
        <v>99</v>
      </c>
      <c r="J134" s="85" t="s">
        <v>70</v>
      </c>
      <c r="K134" s="85" t="s">
        <v>71</v>
      </c>
      <c r="L134" s="85" t="s">
        <v>100</v>
      </c>
      <c r="M134" s="85" t="s">
        <v>128</v>
      </c>
      <c r="N134" s="85" t="s">
        <v>129</v>
      </c>
      <c r="O134" s="85" t="s">
        <v>72</v>
      </c>
    </row>
    <row r="135" spans="1:15" ht="18" x14ac:dyDescent="0.25">
      <c r="A135" s="301">
        <v>44158</v>
      </c>
      <c r="B135" s="86" t="s">
        <v>112</v>
      </c>
      <c r="C135" s="87" t="s">
        <v>113</v>
      </c>
      <c r="D135" s="87" t="s">
        <v>68</v>
      </c>
      <c r="E135" s="87" t="s">
        <v>69</v>
      </c>
      <c r="F135" s="88" t="s">
        <v>114</v>
      </c>
      <c r="G135" s="302"/>
      <c r="H135" s="302"/>
      <c r="I135" s="302"/>
      <c r="J135" s="302"/>
      <c r="K135" s="302"/>
      <c r="L135" s="302"/>
      <c r="M135" s="302"/>
      <c r="N135" s="302"/>
      <c r="O135" s="303"/>
    </row>
    <row r="136" spans="1:15" ht="18" x14ac:dyDescent="0.25">
      <c r="A136" s="301"/>
      <c r="B136" s="313">
        <v>100</v>
      </c>
      <c r="C136" s="315">
        <v>0</v>
      </c>
      <c r="D136" s="315">
        <v>21</v>
      </c>
      <c r="E136" s="315">
        <v>1379</v>
      </c>
      <c r="F136" s="315">
        <v>3</v>
      </c>
      <c r="G136" s="317">
        <v>44158</v>
      </c>
      <c r="H136" s="315">
        <v>0</v>
      </c>
      <c r="I136" s="319">
        <v>0</v>
      </c>
      <c r="J136" s="319">
        <v>0</v>
      </c>
      <c r="K136" s="319">
        <v>0</v>
      </c>
      <c r="L136" s="319">
        <v>1429</v>
      </c>
      <c r="M136" s="319">
        <v>3</v>
      </c>
      <c r="N136" s="319">
        <f>L136-M136</f>
        <v>1426</v>
      </c>
      <c r="O136" s="90">
        <v>1369</v>
      </c>
    </row>
    <row r="137" spans="1:15" ht="18" x14ac:dyDescent="0.25">
      <c r="A137" s="301"/>
      <c r="B137" s="314"/>
      <c r="C137" s="316"/>
      <c r="D137" s="316"/>
      <c r="E137" s="316"/>
      <c r="F137" s="316"/>
      <c r="G137" s="318"/>
      <c r="H137" s="316"/>
      <c r="I137" s="320"/>
      <c r="J137" s="320"/>
      <c r="K137" s="320"/>
      <c r="L137" s="320"/>
      <c r="M137" s="320"/>
      <c r="N137" s="320"/>
      <c r="O137" s="90">
        <v>60</v>
      </c>
    </row>
    <row r="138" spans="1:15" ht="18.75" x14ac:dyDescent="0.3">
      <c r="A138" s="301"/>
      <c r="B138" s="314"/>
      <c r="C138" s="316"/>
      <c r="D138" s="316"/>
      <c r="E138" s="316"/>
      <c r="F138" s="316"/>
      <c r="G138" s="318"/>
      <c r="H138" s="316"/>
      <c r="I138" s="320"/>
      <c r="J138" s="320"/>
      <c r="K138" s="320"/>
      <c r="L138" s="320"/>
      <c r="M138" s="320"/>
      <c r="N138" s="320"/>
      <c r="O138" s="107">
        <f>O136+O137</f>
        <v>1429</v>
      </c>
    </row>
    <row r="139" spans="1:15" ht="18" x14ac:dyDescent="0.25">
      <c r="A139" s="301"/>
      <c r="B139" s="92"/>
      <c r="C139" s="93"/>
      <c r="D139" s="304" t="s">
        <v>101</v>
      </c>
      <c r="E139" s="304"/>
      <c r="F139" s="304"/>
      <c r="G139" s="94" t="s">
        <v>102</v>
      </c>
      <c r="H139" s="95"/>
      <c r="I139" s="90"/>
      <c r="J139" s="90"/>
      <c r="K139" s="90"/>
      <c r="L139" s="90"/>
      <c r="M139" s="90"/>
      <c r="N139" s="90"/>
      <c r="O139" s="90"/>
    </row>
    <row r="140" spans="1:15" ht="15" customHeight="1" x14ac:dyDescent="0.25">
      <c r="A140" s="301"/>
      <c r="B140" s="321"/>
      <c r="C140" s="322"/>
      <c r="D140" s="87" t="s">
        <v>68</v>
      </c>
      <c r="E140" s="87" t="s">
        <v>69</v>
      </c>
      <c r="F140" s="88" t="s">
        <v>114</v>
      </c>
      <c r="G140" s="302"/>
      <c r="H140" s="302"/>
      <c r="I140" s="302"/>
      <c r="J140" s="302"/>
      <c r="K140" s="302"/>
      <c r="L140" s="302"/>
      <c r="M140" s="302"/>
      <c r="N140" s="302"/>
      <c r="O140" s="303"/>
    </row>
    <row r="141" spans="1:15" ht="15" customHeight="1" x14ac:dyDescent="0.25">
      <c r="A141" s="301"/>
      <c r="B141" s="323"/>
      <c r="C141" s="324"/>
      <c r="D141" s="95">
        <v>1</v>
      </c>
      <c r="E141" s="95">
        <v>299</v>
      </c>
      <c r="F141" s="95">
        <v>1</v>
      </c>
      <c r="G141" s="96">
        <v>44159</v>
      </c>
      <c r="H141" s="95">
        <v>0</v>
      </c>
      <c r="I141" s="90">
        <v>0</v>
      </c>
      <c r="J141" s="90">
        <v>0</v>
      </c>
      <c r="K141" s="90">
        <v>0</v>
      </c>
      <c r="L141" s="90">
        <v>299</v>
      </c>
      <c r="M141" s="90">
        <v>1</v>
      </c>
      <c r="N141" s="90">
        <f>L141-M141</f>
        <v>298</v>
      </c>
      <c r="O141" s="91">
        <v>300</v>
      </c>
    </row>
    <row r="142" spans="1:15" ht="18" x14ac:dyDescent="0.25">
      <c r="A142" s="302"/>
      <c r="B142" s="302"/>
      <c r="C142" s="302"/>
      <c r="D142" s="302"/>
      <c r="E142" s="302"/>
      <c r="F142" s="302"/>
      <c r="G142" s="302"/>
      <c r="H142" s="302"/>
      <c r="I142" s="302"/>
      <c r="J142" s="302"/>
      <c r="K142" s="302"/>
      <c r="L142" s="302"/>
      <c r="M142" s="302"/>
      <c r="N142" s="302"/>
      <c r="O142" s="302"/>
    </row>
    <row r="143" spans="1:15" ht="18" x14ac:dyDescent="0.25">
      <c r="A143" s="82" t="s">
        <v>96</v>
      </c>
      <c r="B143" s="83"/>
      <c r="C143" s="82"/>
      <c r="D143" s="300" t="s">
        <v>97</v>
      </c>
      <c r="E143" s="300"/>
      <c r="F143" s="300"/>
      <c r="G143" s="98" t="s">
        <v>98</v>
      </c>
      <c r="H143" s="82" t="s">
        <v>8</v>
      </c>
      <c r="I143" s="85" t="s">
        <v>99</v>
      </c>
      <c r="J143" s="85" t="s">
        <v>70</v>
      </c>
      <c r="K143" s="85" t="s">
        <v>71</v>
      </c>
      <c r="L143" s="85" t="s">
        <v>100</v>
      </c>
      <c r="M143" s="85" t="s">
        <v>128</v>
      </c>
      <c r="N143" s="85" t="s">
        <v>129</v>
      </c>
      <c r="O143" s="85" t="s">
        <v>72</v>
      </c>
    </row>
    <row r="144" spans="1:15" ht="18" x14ac:dyDescent="0.25">
      <c r="A144" s="301">
        <v>44159</v>
      </c>
      <c r="B144" s="86" t="s">
        <v>112</v>
      </c>
      <c r="C144" s="87" t="s">
        <v>113</v>
      </c>
      <c r="D144" s="87" t="s">
        <v>68</v>
      </c>
      <c r="E144" s="87" t="s">
        <v>69</v>
      </c>
      <c r="F144" s="88" t="s">
        <v>114</v>
      </c>
      <c r="G144" s="302"/>
      <c r="H144" s="302"/>
      <c r="I144" s="302"/>
      <c r="J144" s="302"/>
      <c r="K144" s="302"/>
      <c r="L144" s="302"/>
      <c r="M144" s="302"/>
      <c r="N144" s="302"/>
      <c r="O144" s="303"/>
    </row>
    <row r="145" spans="1:15" ht="18" x14ac:dyDescent="0.25">
      <c r="A145" s="301"/>
      <c r="B145" s="101">
        <v>100</v>
      </c>
      <c r="C145" s="102">
        <v>0</v>
      </c>
      <c r="D145" s="102">
        <v>22</v>
      </c>
      <c r="E145" s="102">
        <v>1378</v>
      </c>
      <c r="F145" s="102">
        <v>3</v>
      </c>
      <c r="G145" s="103">
        <v>44159</v>
      </c>
      <c r="H145" s="102">
        <v>0</v>
      </c>
      <c r="I145" s="89">
        <v>0</v>
      </c>
      <c r="J145" s="89">
        <v>0</v>
      </c>
      <c r="K145" s="89">
        <v>0</v>
      </c>
      <c r="L145" s="89">
        <v>1428</v>
      </c>
      <c r="M145" s="89">
        <v>3</v>
      </c>
      <c r="N145" s="89">
        <f>L145-M145</f>
        <v>1425</v>
      </c>
      <c r="O145" s="91">
        <v>1430</v>
      </c>
    </row>
    <row r="146" spans="1:15" ht="18" x14ac:dyDescent="0.25">
      <c r="A146" s="301"/>
      <c r="B146" s="92"/>
      <c r="C146" s="93"/>
      <c r="D146" s="304" t="s">
        <v>101</v>
      </c>
      <c r="E146" s="304"/>
      <c r="F146" s="304"/>
      <c r="G146" s="94" t="s">
        <v>102</v>
      </c>
      <c r="H146" s="95"/>
      <c r="I146" s="90"/>
      <c r="J146" s="90"/>
      <c r="K146" s="90"/>
      <c r="L146" s="90"/>
      <c r="M146" s="90"/>
      <c r="N146" s="90"/>
      <c r="O146" s="90"/>
    </row>
    <row r="147" spans="1:15" ht="18" x14ac:dyDescent="0.25">
      <c r="A147" s="301"/>
      <c r="B147" s="301"/>
      <c r="C147" s="301"/>
      <c r="D147" s="87" t="s">
        <v>68</v>
      </c>
      <c r="E147" s="87" t="s">
        <v>69</v>
      </c>
      <c r="F147" s="88" t="s">
        <v>114</v>
      </c>
      <c r="G147" s="302"/>
      <c r="H147" s="302"/>
      <c r="I147" s="302"/>
      <c r="J147" s="302"/>
      <c r="K147" s="302"/>
      <c r="L147" s="302"/>
      <c r="M147" s="302"/>
      <c r="N147" s="302"/>
      <c r="O147" s="303"/>
    </row>
    <row r="148" spans="1:15" ht="18" x14ac:dyDescent="0.25">
      <c r="A148" s="301"/>
      <c r="B148" s="301"/>
      <c r="C148" s="301"/>
      <c r="D148" s="102">
        <v>2</v>
      </c>
      <c r="E148" s="102">
        <v>298</v>
      </c>
      <c r="F148" s="102">
        <v>0</v>
      </c>
      <c r="G148" s="103">
        <v>44160</v>
      </c>
      <c r="H148" s="102">
        <v>0</v>
      </c>
      <c r="I148" s="89">
        <v>0</v>
      </c>
      <c r="J148" s="89">
        <v>0</v>
      </c>
      <c r="K148" s="89">
        <v>0</v>
      </c>
      <c r="L148" s="89">
        <v>298</v>
      </c>
      <c r="M148" s="89">
        <v>0</v>
      </c>
      <c r="N148" s="89">
        <f>L148-M148</f>
        <v>298</v>
      </c>
      <c r="O148" s="91">
        <v>298</v>
      </c>
    </row>
    <row r="149" spans="1:15" ht="18" x14ac:dyDescent="0.25">
      <c r="A149" s="301"/>
      <c r="B149" s="301"/>
      <c r="C149" s="301"/>
      <c r="D149" s="301"/>
      <c r="E149" s="301"/>
      <c r="F149" s="301"/>
      <c r="G149" s="301"/>
      <c r="H149" s="301"/>
      <c r="I149" s="301"/>
      <c r="J149" s="301"/>
      <c r="K149" s="301"/>
      <c r="L149" s="301"/>
      <c r="M149" s="301"/>
      <c r="N149" s="301"/>
      <c r="O149" s="301"/>
    </row>
    <row r="150" spans="1:15" ht="18" x14ac:dyDescent="0.25">
      <c r="A150" s="82" t="s">
        <v>96</v>
      </c>
      <c r="B150" s="83"/>
      <c r="C150" s="82"/>
      <c r="D150" s="300" t="s">
        <v>97</v>
      </c>
      <c r="E150" s="300"/>
      <c r="F150" s="300"/>
      <c r="G150" s="98" t="s">
        <v>98</v>
      </c>
      <c r="H150" s="82" t="s">
        <v>8</v>
      </c>
      <c r="I150" s="85" t="s">
        <v>99</v>
      </c>
      <c r="J150" s="85" t="s">
        <v>70</v>
      </c>
      <c r="K150" s="85" t="s">
        <v>71</v>
      </c>
      <c r="L150" s="85" t="s">
        <v>100</v>
      </c>
      <c r="M150" s="85" t="s">
        <v>128</v>
      </c>
      <c r="N150" s="85" t="s">
        <v>129</v>
      </c>
      <c r="O150" s="85" t="s">
        <v>72</v>
      </c>
    </row>
    <row r="151" spans="1:15" ht="18" x14ac:dyDescent="0.25">
      <c r="A151" s="301">
        <v>44160</v>
      </c>
      <c r="B151" s="86" t="s">
        <v>112</v>
      </c>
      <c r="C151" s="87" t="s">
        <v>113</v>
      </c>
      <c r="D151" s="87" t="s">
        <v>68</v>
      </c>
      <c r="E151" s="87" t="s">
        <v>69</v>
      </c>
      <c r="F151" s="88" t="s">
        <v>114</v>
      </c>
      <c r="G151" s="302"/>
      <c r="H151" s="302"/>
      <c r="I151" s="302"/>
      <c r="J151" s="302"/>
      <c r="K151" s="302"/>
      <c r="L151" s="302"/>
      <c r="M151" s="302"/>
      <c r="N151" s="302"/>
      <c r="O151" s="303"/>
    </row>
    <row r="152" spans="1:15" ht="18" x14ac:dyDescent="0.25">
      <c r="A152" s="301"/>
      <c r="B152" s="313">
        <v>100</v>
      </c>
      <c r="C152" s="315">
        <v>0</v>
      </c>
      <c r="D152" s="315">
        <v>24</v>
      </c>
      <c r="E152" s="315">
        <v>1376</v>
      </c>
      <c r="F152" s="315">
        <v>1</v>
      </c>
      <c r="G152" s="317">
        <v>44160</v>
      </c>
      <c r="H152" s="313">
        <v>0</v>
      </c>
      <c r="I152" s="319">
        <v>0</v>
      </c>
      <c r="J152" s="319">
        <v>0</v>
      </c>
      <c r="K152" s="319">
        <v>0</v>
      </c>
      <c r="L152" s="319">
        <v>1426</v>
      </c>
      <c r="M152" s="319">
        <v>1</v>
      </c>
      <c r="N152" s="319">
        <f>L152-M152</f>
        <v>1425</v>
      </c>
      <c r="O152" s="90">
        <v>1284</v>
      </c>
    </row>
    <row r="153" spans="1:15" ht="18" x14ac:dyDescent="0.25">
      <c r="A153" s="301"/>
      <c r="B153" s="314"/>
      <c r="C153" s="316"/>
      <c r="D153" s="316"/>
      <c r="E153" s="316"/>
      <c r="F153" s="316"/>
      <c r="G153" s="318"/>
      <c r="H153" s="314"/>
      <c r="I153" s="320"/>
      <c r="J153" s="320"/>
      <c r="K153" s="320"/>
      <c r="L153" s="320"/>
      <c r="M153" s="320"/>
      <c r="N153" s="320"/>
      <c r="O153" s="90">
        <v>50</v>
      </c>
    </row>
    <row r="154" spans="1:15" ht="18" x14ac:dyDescent="0.25">
      <c r="A154" s="301"/>
      <c r="B154" s="314"/>
      <c r="C154" s="316"/>
      <c r="D154" s="316"/>
      <c r="E154" s="316"/>
      <c r="F154" s="316"/>
      <c r="G154" s="318"/>
      <c r="H154" s="314"/>
      <c r="I154" s="320"/>
      <c r="J154" s="320"/>
      <c r="K154" s="320"/>
      <c r="L154" s="320"/>
      <c r="M154" s="320"/>
      <c r="N154" s="320"/>
      <c r="O154" s="90">
        <v>90</v>
      </c>
    </row>
    <row r="155" spans="1:15" ht="18" x14ac:dyDescent="0.25">
      <c r="A155" s="301"/>
      <c r="B155" s="314"/>
      <c r="C155" s="316"/>
      <c r="D155" s="316"/>
      <c r="E155" s="316"/>
      <c r="F155" s="316"/>
      <c r="G155" s="318"/>
      <c r="H155" s="314"/>
      <c r="I155" s="320"/>
      <c r="J155" s="320"/>
      <c r="K155" s="320"/>
      <c r="L155" s="320"/>
      <c r="M155" s="320"/>
      <c r="N155" s="320"/>
      <c r="O155" s="91">
        <f>O152+O153+O154</f>
        <v>1424</v>
      </c>
    </row>
    <row r="156" spans="1:15" ht="18" x14ac:dyDescent="0.25">
      <c r="A156" s="301"/>
      <c r="B156" s="92"/>
      <c r="C156" s="95"/>
      <c r="D156" s="304" t="s">
        <v>101</v>
      </c>
      <c r="E156" s="304"/>
      <c r="F156" s="304"/>
      <c r="G156" s="94" t="s">
        <v>102</v>
      </c>
      <c r="H156" s="95"/>
      <c r="I156" s="90"/>
      <c r="J156" s="90"/>
      <c r="K156" s="90"/>
      <c r="L156" s="90"/>
      <c r="M156" s="90"/>
      <c r="N156" s="90"/>
      <c r="O156" s="90"/>
    </row>
    <row r="157" spans="1:15" ht="18" x14ac:dyDescent="0.25">
      <c r="A157" s="301"/>
      <c r="B157" s="301"/>
      <c r="C157" s="301"/>
      <c r="D157" s="87" t="s">
        <v>68</v>
      </c>
      <c r="E157" s="87" t="s">
        <v>69</v>
      </c>
      <c r="F157" s="88" t="s">
        <v>114</v>
      </c>
      <c r="G157" s="302"/>
      <c r="H157" s="302"/>
      <c r="I157" s="302"/>
      <c r="J157" s="302"/>
      <c r="K157" s="302"/>
      <c r="L157" s="302"/>
      <c r="M157" s="302"/>
      <c r="N157" s="302"/>
      <c r="O157" s="303"/>
    </row>
    <row r="158" spans="1:15" ht="18" x14ac:dyDescent="0.25">
      <c r="A158" s="301"/>
      <c r="B158" s="301"/>
      <c r="C158" s="301"/>
      <c r="D158" s="95">
        <v>0</v>
      </c>
      <c r="E158" s="95">
        <v>300</v>
      </c>
      <c r="F158" s="95">
        <v>0</v>
      </c>
      <c r="G158" s="96">
        <v>44161</v>
      </c>
      <c r="H158" s="95">
        <v>0</v>
      </c>
      <c r="I158" s="90">
        <v>0</v>
      </c>
      <c r="J158" s="90">
        <v>0</v>
      </c>
      <c r="K158" s="90">
        <v>0</v>
      </c>
      <c r="L158" s="90">
        <v>300</v>
      </c>
      <c r="M158" s="108">
        <v>0</v>
      </c>
      <c r="N158" s="108">
        <f>L158-M158</f>
        <v>300</v>
      </c>
      <c r="O158" s="91">
        <v>300</v>
      </c>
    </row>
    <row r="159" spans="1:15" ht="18" x14ac:dyDescent="0.25">
      <c r="A159" s="302"/>
      <c r="B159" s="302"/>
      <c r="C159" s="302"/>
      <c r="D159" s="302"/>
      <c r="E159" s="302"/>
      <c r="F159" s="302"/>
      <c r="G159" s="302"/>
      <c r="H159" s="302"/>
      <c r="I159" s="302"/>
      <c r="J159" s="302"/>
      <c r="K159" s="302"/>
      <c r="L159" s="302"/>
      <c r="M159" s="302"/>
      <c r="N159" s="302"/>
      <c r="O159" s="302"/>
    </row>
    <row r="160" spans="1:15" ht="18" x14ac:dyDescent="0.25">
      <c r="A160" s="82" t="s">
        <v>96</v>
      </c>
      <c r="B160" s="83"/>
      <c r="C160" s="82"/>
      <c r="D160" s="300" t="s">
        <v>97</v>
      </c>
      <c r="E160" s="300"/>
      <c r="F160" s="300"/>
      <c r="G160" s="98" t="s">
        <v>98</v>
      </c>
      <c r="H160" s="82" t="s">
        <v>8</v>
      </c>
      <c r="I160" s="85" t="s">
        <v>99</v>
      </c>
      <c r="J160" s="85" t="s">
        <v>70</v>
      </c>
      <c r="K160" s="85" t="s">
        <v>71</v>
      </c>
      <c r="L160" s="85" t="s">
        <v>100</v>
      </c>
      <c r="M160" s="85" t="s">
        <v>128</v>
      </c>
      <c r="N160" s="85" t="s">
        <v>129</v>
      </c>
      <c r="O160" s="85" t="s">
        <v>72</v>
      </c>
    </row>
    <row r="161" spans="1:15" ht="18" x14ac:dyDescent="0.25">
      <c r="A161" s="301">
        <v>44161</v>
      </c>
      <c r="B161" s="86" t="s">
        <v>112</v>
      </c>
      <c r="C161" s="87" t="s">
        <v>113</v>
      </c>
      <c r="D161" s="87" t="s">
        <v>68</v>
      </c>
      <c r="E161" s="87" t="s">
        <v>69</v>
      </c>
      <c r="F161" s="88" t="s">
        <v>114</v>
      </c>
      <c r="G161" s="302"/>
      <c r="H161" s="302"/>
      <c r="I161" s="302"/>
      <c r="J161" s="302"/>
      <c r="K161" s="302"/>
      <c r="L161" s="302"/>
      <c r="M161" s="302"/>
      <c r="N161" s="302"/>
      <c r="O161" s="303"/>
    </row>
    <row r="162" spans="1:15" ht="18" x14ac:dyDescent="0.25">
      <c r="A162" s="301"/>
      <c r="B162" s="101">
        <v>100</v>
      </c>
      <c r="C162" s="102">
        <v>0</v>
      </c>
      <c r="D162" s="102">
        <v>21</v>
      </c>
      <c r="E162" s="102">
        <v>1379</v>
      </c>
      <c r="F162" s="102">
        <v>1</v>
      </c>
      <c r="G162" s="103">
        <v>44161</v>
      </c>
      <c r="H162" s="102">
        <v>0</v>
      </c>
      <c r="I162" s="89">
        <v>0</v>
      </c>
      <c r="J162" s="89">
        <v>0</v>
      </c>
      <c r="K162" s="89">
        <v>0</v>
      </c>
      <c r="L162" s="89">
        <v>1429</v>
      </c>
      <c r="M162" s="89">
        <v>1</v>
      </c>
      <c r="N162" s="89">
        <f>L162-M162</f>
        <v>1428</v>
      </c>
      <c r="O162" s="91">
        <v>1430</v>
      </c>
    </row>
    <row r="163" spans="1:15" ht="18" x14ac:dyDescent="0.25">
      <c r="A163" s="301"/>
      <c r="B163" s="92"/>
      <c r="C163" s="93"/>
      <c r="D163" s="304" t="s">
        <v>101</v>
      </c>
      <c r="E163" s="304"/>
      <c r="F163" s="304"/>
      <c r="G163" s="94" t="s">
        <v>102</v>
      </c>
      <c r="H163" s="95"/>
      <c r="I163" s="90"/>
      <c r="J163" s="90"/>
      <c r="K163" s="90"/>
      <c r="L163" s="90"/>
      <c r="M163" s="90"/>
      <c r="N163" s="90"/>
      <c r="O163" s="90"/>
    </row>
    <row r="164" spans="1:15" ht="18" x14ac:dyDescent="0.25">
      <c r="A164" s="301"/>
      <c r="B164" s="301"/>
      <c r="C164" s="301"/>
      <c r="D164" s="87" t="s">
        <v>68</v>
      </c>
      <c r="E164" s="87" t="s">
        <v>69</v>
      </c>
      <c r="F164" s="88" t="s">
        <v>114</v>
      </c>
      <c r="G164" s="302"/>
      <c r="H164" s="302"/>
      <c r="I164" s="302"/>
      <c r="J164" s="302"/>
      <c r="K164" s="302"/>
      <c r="L164" s="302"/>
      <c r="M164" s="302"/>
      <c r="N164" s="302"/>
      <c r="O164" s="303"/>
    </row>
    <row r="165" spans="1:15" ht="18" x14ac:dyDescent="0.25">
      <c r="A165" s="301"/>
      <c r="B165" s="301"/>
      <c r="C165" s="301"/>
      <c r="D165" s="102">
        <v>2</v>
      </c>
      <c r="E165" s="102">
        <v>298</v>
      </c>
      <c r="F165" s="102">
        <v>0</v>
      </c>
      <c r="G165" s="103">
        <v>44162</v>
      </c>
      <c r="H165" s="102">
        <v>0</v>
      </c>
      <c r="I165" s="89">
        <v>0</v>
      </c>
      <c r="J165" s="89">
        <v>0</v>
      </c>
      <c r="K165" s="89">
        <v>0</v>
      </c>
      <c r="L165" s="89">
        <v>298</v>
      </c>
      <c r="M165" s="89">
        <v>0</v>
      </c>
      <c r="N165" s="89">
        <f>L165-M165</f>
        <v>298</v>
      </c>
      <c r="O165" s="91">
        <v>298</v>
      </c>
    </row>
    <row r="166" spans="1:15" ht="18" x14ac:dyDescent="0.25">
      <c r="A166" s="310"/>
      <c r="B166" s="311"/>
      <c r="C166" s="311"/>
      <c r="D166" s="311"/>
      <c r="E166" s="311"/>
      <c r="F166" s="311"/>
      <c r="G166" s="311"/>
      <c r="H166" s="311"/>
      <c r="I166" s="311"/>
      <c r="J166" s="311"/>
      <c r="K166" s="311"/>
      <c r="L166" s="311"/>
      <c r="M166" s="311"/>
      <c r="N166" s="311"/>
      <c r="O166" s="312"/>
    </row>
    <row r="167" spans="1:15" ht="18" x14ac:dyDescent="0.25">
      <c r="A167" s="82" t="s">
        <v>96</v>
      </c>
      <c r="B167" s="83"/>
      <c r="C167" s="82"/>
      <c r="D167" s="300" t="s">
        <v>97</v>
      </c>
      <c r="E167" s="300"/>
      <c r="F167" s="300"/>
      <c r="G167" s="98" t="s">
        <v>98</v>
      </c>
      <c r="H167" s="82" t="s">
        <v>8</v>
      </c>
      <c r="I167" s="85" t="s">
        <v>99</v>
      </c>
      <c r="J167" s="85" t="s">
        <v>70</v>
      </c>
      <c r="K167" s="85" t="s">
        <v>71</v>
      </c>
      <c r="L167" s="85" t="s">
        <v>100</v>
      </c>
      <c r="M167" s="85" t="s">
        <v>128</v>
      </c>
      <c r="N167" s="85" t="s">
        <v>129</v>
      </c>
      <c r="O167" s="85" t="s">
        <v>72</v>
      </c>
    </row>
    <row r="168" spans="1:15" ht="18" x14ac:dyDescent="0.25">
      <c r="A168" s="301">
        <v>44162</v>
      </c>
      <c r="B168" s="86" t="s">
        <v>112</v>
      </c>
      <c r="C168" s="87" t="s">
        <v>113</v>
      </c>
      <c r="D168" s="87" t="s">
        <v>68</v>
      </c>
      <c r="E168" s="87" t="s">
        <v>69</v>
      </c>
      <c r="F168" s="88" t="s">
        <v>114</v>
      </c>
      <c r="G168" s="302"/>
      <c r="H168" s="302"/>
      <c r="I168" s="302"/>
      <c r="J168" s="302"/>
      <c r="K168" s="302"/>
      <c r="L168" s="302"/>
      <c r="M168" s="302"/>
      <c r="N168" s="302"/>
      <c r="O168" s="303"/>
    </row>
    <row r="169" spans="1:15" ht="18" x14ac:dyDescent="0.25">
      <c r="A169" s="301"/>
      <c r="B169" s="101">
        <v>100</v>
      </c>
      <c r="C169" s="102">
        <v>0</v>
      </c>
      <c r="D169" s="102">
        <v>24</v>
      </c>
      <c r="E169" s="102">
        <v>1376</v>
      </c>
      <c r="F169" s="102">
        <v>0</v>
      </c>
      <c r="G169" s="103">
        <v>44162</v>
      </c>
      <c r="H169" s="102">
        <v>0</v>
      </c>
      <c r="I169" s="89">
        <v>0</v>
      </c>
      <c r="J169" s="89">
        <v>0</v>
      </c>
      <c r="K169" s="89">
        <v>0</v>
      </c>
      <c r="L169" s="89">
        <v>1426</v>
      </c>
      <c r="M169" s="89">
        <v>0</v>
      </c>
      <c r="N169" s="89">
        <f>L169-M169</f>
        <v>1426</v>
      </c>
      <c r="O169" s="91">
        <v>1425</v>
      </c>
    </row>
    <row r="170" spans="1:15" ht="18" x14ac:dyDescent="0.25">
      <c r="A170" s="301"/>
      <c r="B170" s="92"/>
      <c r="C170" s="93"/>
      <c r="D170" s="304" t="s">
        <v>101</v>
      </c>
      <c r="E170" s="304"/>
      <c r="F170" s="304"/>
      <c r="G170" s="94" t="s">
        <v>102</v>
      </c>
      <c r="H170" s="95"/>
      <c r="I170" s="90"/>
      <c r="J170" s="90"/>
      <c r="K170" s="90"/>
      <c r="L170" s="90"/>
      <c r="M170" s="90"/>
      <c r="N170" s="90"/>
      <c r="O170" s="90"/>
    </row>
    <row r="171" spans="1:15" ht="18" x14ac:dyDescent="0.25">
      <c r="A171" s="301"/>
      <c r="B171" s="301"/>
      <c r="C171" s="301"/>
      <c r="D171" s="87" t="s">
        <v>68</v>
      </c>
      <c r="E171" s="87" t="s">
        <v>69</v>
      </c>
      <c r="F171" s="88" t="s">
        <v>114</v>
      </c>
      <c r="G171" s="302"/>
      <c r="H171" s="302"/>
      <c r="I171" s="302"/>
      <c r="J171" s="302"/>
      <c r="K171" s="302"/>
      <c r="L171" s="302"/>
      <c r="M171" s="302"/>
      <c r="N171" s="302"/>
      <c r="O171" s="303"/>
    </row>
    <row r="172" spans="1:15" ht="18" x14ac:dyDescent="0.25">
      <c r="A172" s="301"/>
      <c r="B172" s="301"/>
      <c r="C172" s="301"/>
      <c r="D172" s="102">
        <v>1</v>
      </c>
      <c r="E172" s="102">
        <v>299</v>
      </c>
      <c r="F172" s="102">
        <v>0</v>
      </c>
      <c r="G172" s="103">
        <v>44165</v>
      </c>
      <c r="H172" s="102">
        <v>0</v>
      </c>
      <c r="I172" s="89">
        <v>0</v>
      </c>
      <c r="J172" s="89">
        <v>0</v>
      </c>
      <c r="K172" s="89">
        <v>0</v>
      </c>
      <c r="L172" s="89">
        <v>299</v>
      </c>
      <c r="M172" s="89">
        <v>0</v>
      </c>
      <c r="N172" s="89">
        <f>L172-M172</f>
        <v>299</v>
      </c>
      <c r="O172" s="91">
        <v>299</v>
      </c>
    </row>
    <row r="173" spans="1:15" ht="18" x14ac:dyDescent="0.25">
      <c r="A173" s="305" t="s">
        <v>274</v>
      </c>
      <c r="B173" s="305"/>
      <c r="C173" s="305"/>
      <c r="D173" s="305"/>
      <c r="E173" s="305"/>
      <c r="F173" s="305"/>
      <c r="G173" s="305"/>
      <c r="H173" s="306" t="s">
        <v>5</v>
      </c>
      <c r="I173" s="306"/>
      <c r="J173" s="306"/>
      <c r="K173" s="306"/>
      <c r="L173" s="91">
        <f>L136+L141+L145+L148+L152+L158+L162+L165+L169+L172</f>
        <v>8632</v>
      </c>
      <c r="M173" s="91">
        <f>M136+M141+M145+M152+M158+M162+M165+M169+M172</f>
        <v>9</v>
      </c>
      <c r="N173" s="91">
        <f>N136+N141+N145+N148+N152+N158+N162+N165+N169+N172</f>
        <v>8623</v>
      </c>
      <c r="O173" s="104">
        <f>O138+O141+O145+O148+O155+O158+O162+O165+O169+O172</f>
        <v>8633</v>
      </c>
    </row>
    <row r="174" spans="1:15" ht="18" x14ac:dyDescent="0.25">
      <c r="A174" s="307"/>
      <c r="B174" s="308"/>
      <c r="C174" s="308"/>
      <c r="D174" s="308"/>
      <c r="E174" s="308"/>
      <c r="F174" s="308"/>
      <c r="G174" s="308"/>
      <c r="H174" s="308"/>
      <c r="I174" s="308"/>
      <c r="J174" s="308"/>
      <c r="K174" s="308"/>
      <c r="L174" s="308"/>
      <c r="M174" s="308"/>
      <c r="N174" s="308"/>
      <c r="O174" s="309"/>
    </row>
    <row r="175" spans="1:15" ht="18" x14ac:dyDescent="0.25">
      <c r="A175" s="82" t="s">
        <v>96</v>
      </c>
      <c r="B175" s="83"/>
      <c r="C175" s="82"/>
      <c r="D175" s="300" t="s">
        <v>97</v>
      </c>
      <c r="E175" s="300"/>
      <c r="F175" s="300"/>
      <c r="G175" s="98" t="s">
        <v>98</v>
      </c>
      <c r="H175" s="82" t="s">
        <v>8</v>
      </c>
      <c r="I175" s="85" t="s">
        <v>99</v>
      </c>
      <c r="J175" s="85" t="s">
        <v>70</v>
      </c>
      <c r="K175" s="85" t="s">
        <v>71</v>
      </c>
      <c r="L175" s="85" t="s">
        <v>100</v>
      </c>
      <c r="M175" s="85" t="s">
        <v>128</v>
      </c>
      <c r="N175" s="85" t="s">
        <v>129</v>
      </c>
      <c r="O175" s="85" t="s">
        <v>72</v>
      </c>
    </row>
    <row r="176" spans="1:15" ht="18" x14ac:dyDescent="0.25">
      <c r="A176" s="301">
        <v>44165</v>
      </c>
      <c r="B176" s="86" t="s">
        <v>112</v>
      </c>
      <c r="C176" s="87" t="s">
        <v>113</v>
      </c>
      <c r="D176" s="87" t="s">
        <v>68</v>
      </c>
      <c r="E176" s="87" t="s">
        <v>69</v>
      </c>
      <c r="F176" s="88" t="s">
        <v>114</v>
      </c>
      <c r="G176" s="302"/>
      <c r="H176" s="302"/>
      <c r="I176" s="302"/>
      <c r="J176" s="302"/>
      <c r="K176" s="302"/>
      <c r="L176" s="302"/>
      <c r="M176" s="302"/>
      <c r="N176" s="302"/>
      <c r="O176" s="303"/>
    </row>
    <row r="177" spans="1:15" ht="18" x14ac:dyDescent="0.25">
      <c r="A177" s="301"/>
      <c r="B177" s="101">
        <v>100</v>
      </c>
      <c r="C177" s="102"/>
      <c r="D177" s="102">
        <v>21</v>
      </c>
      <c r="E177" s="102">
        <v>1379</v>
      </c>
      <c r="F177" s="102">
        <v>0</v>
      </c>
      <c r="G177" s="103">
        <v>44165</v>
      </c>
      <c r="H177" s="102">
        <v>0</v>
      </c>
      <c r="I177" s="89">
        <v>0</v>
      </c>
      <c r="J177" s="89">
        <v>0</v>
      </c>
      <c r="K177" s="89">
        <v>0</v>
      </c>
      <c r="L177" s="89">
        <v>1429</v>
      </c>
      <c r="M177" s="89">
        <v>0</v>
      </c>
      <c r="N177" s="89">
        <f>L177-M177</f>
        <v>1429</v>
      </c>
      <c r="O177" s="91">
        <v>1429</v>
      </c>
    </row>
    <row r="178" spans="1:15" ht="18" x14ac:dyDescent="0.25">
      <c r="A178" s="301"/>
      <c r="B178" s="92"/>
      <c r="C178" s="93"/>
      <c r="D178" s="304" t="s">
        <v>101</v>
      </c>
      <c r="E178" s="304"/>
      <c r="F178" s="304"/>
      <c r="G178" s="94" t="s">
        <v>102</v>
      </c>
      <c r="H178" s="95"/>
      <c r="I178" s="90"/>
      <c r="J178" s="90"/>
      <c r="K178" s="90"/>
      <c r="L178" s="90"/>
      <c r="M178" s="90"/>
      <c r="N178" s="90"/>
      <c r="O178" s="90"/>
    </row>
    <row r="179" spans="1:15" ht="18" x14ac:dyDescent="0.25">
      <c r="A179" s="301"/>
      <c r="B179" s="301"/>
      <c r="C179" s="301"/>
      <c r="D179" s="87" t="s">
        <v>68</v>
      </c>
      <c r="E179" s="87" t="s">
        <v>69</v>
      </c>
      <c r="F179" s="88" t="s">
        <v>114</v>
      </c>
      <c r="G179" s="302"/>
      <c r="H179" s="302"/>
      <c r="I179" s="302"/>
      <c r="J179" s="302"/>
      <c r="K179" s="302"/>
      <c r="L179" s="302"/>
      <c r="M179" s="302"/>
      <c r="N179" s="302"/>
      <c r="O179" s="303"/>
    </row>
    <row r="180" spans="1:15" ht="18" x14ac:dyDescent="0.25">
      <c r="A180" s="301"/>
      <c r="B180" s="301"/>
      <c r="C180" s="301"/>
      <c r="D180" s="102">
        <v>2</v>
      </c>
      <c r="E180" s="102">
        <v>298</v>
      </c>
      <c r="F180" s="102">
        <v>0</v>
      </c>
      <c r="G180" s="103">
        <v>44165</v>
      </c>
      <c r="H180" s="102">
        <v>0</v>
      </c>
      <c r="I180" s="89">
        <v>0</v>
      </c>
      <c r="J180" s="89">
        <v>0</v>
      </c>
      <c r="K180" s="89">
        <v>0</v>
      </c>
      <c r="L180" s="89">
        <v>298</v>
      </c>
      <c r="M180" s="89">
        <v>0</v>
      </c>
      <c r="N180" s="89">
        <f>L180-M180</f>
        <v>298</v>
      </c>
      <c r="O180" s="91">
        <v>300</v>
      </c>
    </row>
    <row r="181" spans="1:15" ht="18" x14ac:dyDescent="0.25">
      <c r="A181" s="305" t="s">
        <v>275</v>
      </c>
      <c r="B181" s="305"/>
      <c r="C181" s="305"/>
      <c r="D181" s="305"/>
      <c r="E181" s="305"/>
      <c r="F181" s="305"/>
      <c r="G181" s="305"/>
      <c r="H181" s="306" t="s">
        <v>5</v>
      </c>
      <c r="I181" s="306"/>
      <c r="J181" s="306"/>
      <c r="K181" s="306"/>
      <c r="L181" s="91">
        <f>L177+L180</f>
        <v>1727</v>
      </c>
      <c r="M181" s="91">
        <f>M177+M180</f>
        <v>0</v>
      </c>
      <c r="N181" s="91">
        <f>N177+N180</f>
        <v>1727</v>
      </c>
      <c r="O181" s="104">
        <f>O177+O180</f>
        <v>1729</v>
      </c>
    </row>
    <row r="182" spans="1:15" ht="18" x14ac:dyDescent="0.25">
      <c r="A182" s="347"/>
      <c r="B182" s="348"/>
      <c r="C182" s="348"/>
      <c r="D182" s="348"/>
      <c r="E182" s="348"/>
      <c r="F182" s="348"/>
      <c r="G182" s="348"/>
      <c r="H182" s="348"/>
      <c r="I182" s="348"/>
      <c r="J182" s="348"/>
      <c r="K182" s="348"/>
      <c r="L182" s="348"/>
      <c r="M182" s="348"/>
      <c r="N182" s="348"/>
      <c r="O182" s="349"/>
    </row>
    <row r="183" spans="1:15" ht="18" x14ac:dyDescent="0.25">
      <c r="A183" s="302"/>
      <c r="B183" s="302"/>
      <c r="C183" s="302"/>
      <c r="D183" s="302"/>
      <c r="E183" s="302"/>
      <c r="F183" s="302"/>
      <c r="G183" s="302"/>
      <c r="H183" s="302"/>
      <c r="I183" s="302"/>
      <c r="J183" s="302"/>
      <c r="K183" s="302"/>
      <c r="L183" s="302"/>
      <c r="M183" s="302"/>
      <c r="N183" s="302"/>
      <c r="O183" s="302"/>
    </row>
    <row r="184" spans="1:15" ht="18" x14ac:dyDescent="0.25">
      <c r="A184" s="109"/>
      <c r="B184" s="338" t="s">
        <v>73</v>
      </c>
      <c r="C184" s="339"/>
      <c r="D184" s="339"/>
      <c r="E184" s="339"/>
      <c r="F184" s="339"/>
      <c r="G184" s="339"/>
      <c r="H184" s="339"/>
      <c r="I184" s="339"/>
      <c r="J184" s="339"/>
      <c r="K184" s="340"/>
      <c r="L184" s="110">
        <f>L42+L88+L132+L173+L181</f>
        <v>34575</v>
      </c>
      <c r="M184" s="110">
        <f>M42+M88+M132+M173+M181</f>
        <v>33</v>
      </c>
      <c r="N184" s="111">
        <f>N42+N88+N132+N173+N181</f>
        <v>34542</v>
      </c>
      <c r="O184" s="111">
        <f>O42+O88+O132+O173+O181</f>
        <v>34578</v>
      </c>
    </row>
    <row r="185" spans="1:15" ht="18" x14ac:dyDescent="0.25">
      <c r="A185" s="341" t="s">
        <v>74</v>
      </c>
      <c r="B185" s="342"/>
      <c r="C185" s="342"/>
      <c r="D185" s="342"/>
      <c r="E185" s="342"/>
      <c r="F185" s="342"/>
      <c r="G185" s="342"/>
      <c r="H185" s="342"/>
      <c r="I185" s="342"/>
      <c r="J185" s="342"/>
      <c r="K185" s="342"/>
      <c r="L185" s="342"/>
      <c r="M185" s="342"/>
      <c r="N185" s="342"/>
      <c r="O185" s="343"/>
    </row>
    <row r="186" spans="1:15" ht="18" x14ac:dyDescent="0.25">
      <c r="A186" s="344" t="s">
        <v>76</v>
      </c>
      <c r="B186" s="345"/>
      <c r="C186" s="345"/>
      <c r="D186" s="345"/>
      <c r="E186" s="345"/>
      <c r="F186" s="345"/>
      <c r="G186" s="345"/>
      <c r="H186" s="345"/>
      <c r="I186" s="345"/>
      <c r="J186" s="345"/>
      <c r="K186" s="345"/>
      <c r="L186" s="345"/>
      <c r="M186" s="345"/>
      <c r="N186" s="345"/>
      <c r="O186" s="346"/>
    </row>
    <row r="187" spans="1:15" ht="18" x14ac:dyDescent="0.25">
      <c r="A187" s="335" t="s">
        <v>279</v>
      </c>
      <c r="B187" s="336"/>
      <c r="C187" s="336"/>
      <c r="D187" s="336"/>
      <c r="E187" s="336"/>
      <c r="F187" s="336"/>
      <c r="G187" s="336"/>
      <c r="H187" s="336"/>
      <c r="I187" s="336"/>
      <c r="J187" s="336"/>
      <c r="K187" s="336"/>
      <c r="L187" s="336"/>
      <c r="M187" s="336"/>
      <c r="N187" s="336"/>
      <c r="O187" s="337"/>
    </row>
    <row r="188" spans="1:15" ht="18" x14ac:dyDescent="0.25">
      <c r="A188" s="335" t="s">
        <v>280</v>
      </c>
      <c r="B188" s="336"/>
      <c r="C188" s="336"/>
      <c r="D188" s="336"/>
      <c r="E188" s="336"/>
      <c r="F188" s="336"/>
      <c r="G188" s="336"/>
      <c r="H188" s="336"/>
      <c r="I188" s="336"/>
      <c r="J188" s="336"/>
      <c r="K188" s="336"/>
      <c r="L188" s="336"/>
      <c r="M188" s="336"/>
      <c r="N188" s="336"/>
      <c r="O188" s="337"/>
    </row>
    <row r="189" spans="1:15" ht="18" x14ac:dyDescent="0.25">
      <c r="A189" s="113"/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</row>
    <row r="190" spans="1:15" ht="18" x14ac:dyDescent="0.25">
      <c r="A190" s="113"/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</row>
    <row r="191" spans="1:15" ht="18" x14ac:dyDescent="0.25">
      <c r="A191" s="113"/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</row>
    <row r="192" spans="1:15" ht="18" x14ac:dyDescent="0.25">
      <c r="A192" s="113"/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</row>
    <row r="193" spans="1:15" ht="15.75" x14ac:dyDescent="0.2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</row>
    <row r="194" spans="1:15" ht="15.75" x14ac:dyDescent="0.2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</row>
    <row r="195" spans="1:15" ht="20.25" x14ac:dyDescent="0.3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77"/>
      <c r="L195" s="77"/>
      <c r="M195" s="23"/>
      <c r="N195" s="23"/>
      <c r="O195" s="23"/>
    </row>
    <row r="196" spans="1:15" ht="21" x14ac:dyDescent="0.35">
      <c r="B196" s="19"/>
      <c r="I196" s="20"/>
      <c r="J196" s="20"/>
      <c r="K196" s="78"/>
      <c r="L196" s="78"/>
      <c r="M196" s="20"/>
      <c r="N196" s="20"/>
      <c r="O196" s="20"/>
    </row>
    <row r="197" spans="1:15" ht="21" x14ac:dyDescent="0.35">
      <c r="B197" s="19"/>
      <c r="I197" s="78"/>
      <c r="J197" s="78"/>
      <c r="K197" s="78"/>
      <c r="L197" s="78"/>
      <c r="M197" s="20"/>
      <c r="N197" s="20"/>
      <c r="O197" s="20"/>
    </row>
    <row r="198" spans="1:15" ht="21" x14ac:dyDescent="0.35">
      <c r="B198" s="19"/>
      <c r="I198" s="78"/>
      <c r="J198" s="78"/>
      <c r="K198" s="81" t="s">
        <v>278</v>
      </c>
      <c r="L198" s="79"/>
      <c r="M198" s="20"/>
      <c r="N198" s="20"/>
      <c r="O198" s="20"/>
    </row>
    <row r="199" spans="1:15" ht="21" x14ac:dyDescent="0.35">
      <c r="I199" s="80"/>
      <c r="J199" s="80"/>
      <c r="K199" s="80" t="s">
        <v>14</v>
      </c>
      <c r="L199" s="80"/>
    </row>
    <row r="200" spans="1:15" ht="21" x14ac:dyDescent="0.35">
      <c r="I200" s="80"/>
      <c r="J200" s="80"/>
      <c r="K200" s="80"/>
      <c r="L200" s="80"/>
    </row>
    <row r="201" spans="1:15" ht="21" x14ac:dyDescent="0.35">
      <c r="I201" s="80"/>
      <c r="J201" s="80"/>
      <c r="K201" s="80"/>
      <c r="L201" s="80"/>
    </row>
  </sheetData>
  <mergeCells count="358">
    <mergeCell ref="A188:O188"/>
    <mergeCell ref="A173:G173"/>
    <mergeCell ref="H173:K173"/>
    <mergeCell ref="G116:O116"/>
    <mergeCell ref="D118:F118"/>
    <mergeCell ref="B119:C122"/>
    <mergeCell ref="G119:O119"/>
    <mergeCell ref="D120:D122"/>
    <mergeCell ref="E120:E122"/>
    <mergeCell ref="F120:F122"/>
    <mergeCell ref="G120:G122"/>
    <mergeCell ref="H120:H122"/>
    <mergeCell ref="I120:I122"/>
    <mergeCell ref="J120:J122"/>
    <mergeCell ref="K120:K122"/>
    <mergeCell ref="L120:L122"/>
    <mergeCell ref="M120:M122"/>
    <mergeCell ref="B184:K184"/>
    <mergeCell ref="A185:O185"/>
    <mergeCell ref="A186:O186"/>
    <mergeCell ref="A187:O187"/>
    <mergeCell ref="A182:O182"/>
    <mergeCell ref="A183:O183"/>
    <mergeCell ref="A151:A158"/>
    <mergeCell ref="A42:G42"/>
    <mergeCell ref="H42:K42"/>
    <mergeCell ref="A43:O43"/>
    <mergeCell ref="D44:F44"/>
    <mergeCell ref="I29:I31"/>
    <mergeCell ref="A21:O21"/>
    <mergeCell ref="A12:O12"/>
    <mergeCell ref="A114:O114"/>
    <mergeCell ref="D115:F115"/>
    <mergeCell ref="A63:O63"/>
    <mergeCell ref="D64:F64"/>
    <mergeCell ref="I66:I68"/>
    <mergeCell ref="A45:A53"/>
    <mergeCell ref="G45:O45"/>
    <mergeCell ref="B46:B48"/>
    <mergeCell ref="C46:C48"/>
    <mergeCell ref="D46:D48"/>
    <mergeCell ref="E46:E48"/>
    <mergeCell ref="F46:F48"/>
    <mergeCell ref="G46:G48"/>
    <mergeCell ref="H46:H48"/>
    <mergeCell ref="I46:I48"/>
    <mergeCell ref="A88:G88"/>
    <mergeCell ref="H88:K88"/>
    <mergeCell ref="A89:O89"/>
    <mergeCell ref="D90:F90"/>
    <mergeCell ref="A65:A71"/>
    <mergeCell ref="G65:O65"/>
    <mergeCell ref="B66:B68"/>
    <mergeCell ref="C66:C68"/>
    <mergeCell ref="D66:D68"/>
    <mergeCell ref="E66:E68"/>
    <mergeCell ref="F66:F68"/>
    <mergeCell ref="G66:G68"/>
    <mergeCell ref="H66:H68"/>
    <mergeCell ref="J66:J68"/>
    <mergeCell ref="K66:K68"/>
    <mergeCell ref="L66:L68"/>
    <mergeCell ref="M66:M68"/>
    <mergeCell ref="N66:N68"/>
    <mergeCell ref="D69:F69"/>
    <mergeCell ref="B70:C71"/>
    <mergeCell ref="G70:O70"/>
    <mergeCell ref="A72:O72"/>
    <mergeCell ref="D73:F73"/>
    <mergeCell ref="A74:A78"/>
    <mergeCell ref="G74:O74"/>
    <mergeCell ref="D76:F76"/>
    <mergeCell ref="A91:A97"/>
    <mergeCell ref="G91:O91"/>
    <mergeCell ref="B92:B94"/>
    <mergeCell ref="C92:C94"/>
    <mergeCell ref="D92:D94"/>
    <mergeCell ref="E92:E94"/>
    <mergeCell ref="F92:F94"/>
    <mergeCell ref="G92:G94"/>
    <mergeCell ref="H92:H94"/>
    <mergeCell ref="I92:I94"/>
    <mergeCell ref="J92:J94"/>
    <mergeCell ref="K92:K94"/>
    <mergeCell ref="L92:L94"/>
    <mergeCell ref="M92:M94"/>
    <mergeCell ref="N92:N94"/>
    <mergeCell ref="D95:F95"/>
    <mergeCell ref="B96:C97"/>
    <mergeCell ref="G96:O96"/>
    <mergeCell ref="A107:A113"/>
    <mergeCell ref="G107:O107"/>
    <mergeCell ref="B108:B110"/>
    <mergeCell ref="C108:C110"/>
    <mergeCell ref="D108:D110"/>
    <mergeCell ref="E108:E110"/>
    <mergeCell ref="F108:F110"/>
    <mergeCell ref="G108:G110"/>
    <mergeCell ref="H108:H110"/>
    <mergeCell ref="I108:I110"/>
    <mergeCell ref="J108:J110"/>
    <mergeCell ref="K108:K110"/>
    <mergeCell ref="L108:L110"/>
    <mergeCell ref="M108:M110"/>
    <mergeCell ref="N108:N110"/>
    <mergeCell ref="D111:F111"/>
    <mergeCell ref="B112:C113"/>
    <mergeCell ref="G112:O112"/>
    <mergeCell ref="G151:O151"/>
    <mergeCell ref="B152:B155"/>
    <mergeCell ref="C152:C155"/>
    <mergeCell ref="D152:D155"/>
    <mergeCell ref="E152:E155"/>
    <mergeCell ref="F152:F155"/>
    <mergeCell ref="G152:G155"/>
    <mergeCell ref="H152:H155"/>
    <mergeCell ref="I152:I155"/>
    <mergeCell ref="J152:J155"/>
    <mergeCell ref="K152:K155"/>
    <mergeCell ref="L152:L155"/>
    <mergeCell ref="M152:M155"/>
    <mergeCell ref="N152:N155"/>
    <mergeCell ref="D156:F156"/>
    <mergeCell ref="B157:C158"/>
    <mergeCell ref="A1:O1"/>
    <mergeCell ref="A2:O2"/>
    <mergeCell ref="A3:G3"/>
    <mergeCell ref="H3:O3"/>
    <mergeCell ref="D4:F4"/>
    <mergeCell ref="A5:A11"/>
    <mergeCell ref="G5:O5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D9:F9"/>
    <mergeCell ref="B10:C11"/>
    <mergeCell ref="G10:O10"/>
    <mergeCell ref="D13:F13"/>
    <mergeCell ref="A14:A20"/>
    <mergeCell ref="G14:O14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D18:F18"/>
    <mergeCell ref="B19:C20"/>
    <mergeCell ref="G19:O19"/>
    <mergeCell ref="D22:F22"/>
    <mergeCell ref="A23:A31"/>
    <mergeCell ref="G23:O23"/>
    <mergeCell ref="B24:B26"/>
    <mergeCell ref="C24:C26"/>
    <mergeCell ref="D24:D26"/>
    <mergeCell ref="E24:E26"/>
    <mergeCell ref="F24:F26"/>
    <mergeCell ref="G24:G26"/>
    <mergeCell ref="H24:H26"/>
    <mergeCell ref="I24:I26"/>
    <mergeCell ref="J24:J26"/>
    <mergeCell ref="K24:K26"/>
    <mergeCell ref="L24:L26"/>
    <mergeCell ref="M24:M26"/>
    <mergeCell ref="N24:N26"/>
    <mergeCell ref="D27:F27"/>
    <mergeCell ref="B28:C31"/>
    <mergeCell ref="G28:O28"/>
    <mergeCell ref="D29:D31"/>
    <mergeCell ref="E29:E31"/>
    <mergeCell ref="F29:F31"/>
    <mergeCell ref="G29:G31"/>
    <mergeCell ref="H29:H31"/>
    <mergeCell ref="J29:J31"/>
    <mergeCell ref="K29:K31"/>
    <mergeCell ref="L29:L31"/>
    <mergeCell ref="M29:M31"/>
    <mergeCell ref="N29:N31"/>
    <mergeCell ref="A32:O32"/>
    <mergeCell ref="D33:F33"/>
    <mergeCell ref="A34:A41"/>
    <mergeCell ref="G34:O34"/>
    <mergeCell ref="D36:F36"/>
    <mergeCell ref="B37:C41"/>
    <mergeCell ref="G37:O37"/>
    <mergeCell ref="D38:D41"/>
    <mergeCell ref="E38:E41"/>
    <mergeCell ref="F38:F41"/>
    <mergeCell ref="G38:G41"/>
    <mergeCell ref="H38:H41"/>
    <mergeCell ref="I38:I41"/>
    <mergeCell ref="J38:J41"/>
    <mergeCell ref="K38:K41"/>
    <mergeCell ref="L38:L41"/>
    <mergeCell ref="M38:M41"/>
    <mergeCell ref="N38:N41"/>
    <mergeCell ref="J46:J48"/>
    <mergeCell ref="K46:K48"/>
    <mergeCell ref="L46:L48"/>
    <mergeCell ref="M46:M48"/>
    <mergeCell ref="N46:N48"/>
    <mergeCell ref="D49:F49"/>
    <mergeCell ref="B50:C53"/>
    <mergeCell ref="G50:O50"/>
    <mergeCell ref="D51:D53"/>
    <mergeCell ref="E51:E53"/>
    <mergeCell ref="F51:F53"/>
    <mergeCell ref="G51:G53"/>
    <mergeCell ref="H51:H53"/>
    <mergeCell ref="I51:I53"/>
    <mergeCell ref="J51:J53"/>
    <mergeCell ref="K51:K53"/>
    <mergeCell ref="L51:L53"/>
    <mergeCell ref="M51:M53"/>
    <mergeCell ref="N51:N53"/>
    <mergeCell ref="A54:O54"/>
    <mergeCell ref="D55:F55"/>
    <mergeCell ref="A56:A62"/>
    <mergeCell ref="G56:O56"/>
    <mergeCell ref="B57:B59"/>
    <mergeCell ref="C57:C59"/>
    <mergeCell ref="D57:D59"/>
    <mergeCell ref="E57:E59"/>
    <mergeCell ref="F57:F59"/>
    <mergeCell ref="G57:G59"/>
    <mergeCell ref="H57:H59"/>
    <mergeCell ref="I57:I59"/>
    <mergeCell ref="J57:J59"/>
    <mergeCell ref="K57:K59"/>
    <mergeCell ref="L57:L59"/>
    <mergeCell ref="M57:M59"/>
    <mergeCell ref="N57:N59"/>
    <mergeCell ref="D60:F60"/>
    <mergeCell ref="B61:C62"/>
    <mergeCell ref="G61:O61"/>
    <mergeCell ref="B77:C78"/>
    <mergeCell ref="G77:O77"/>
    <mergeCell ref="A79:O79"/>
    <mergeCell ref="D80:F80"/>
    <mergeCell ref="A81:A87"/>
    <mergeCell ref="G81:O81"/>
    <mergeCell ref="D83:F83"/>
    <mergeCell ref="B84:C87"/>
    <mergeCell ref="G84:O84"/>
    <mergeCell ref="D85:D87"/>
    <mergeCell ref="E85:E87"/>
    <mergeCell ref="F85:F87"/>
    <mergeCell ref="G85:G87"/>
    <mergeCell ref="H85:H87"/>
    <mergeCell ref="I85:I87"/>
    <mergeCell ref="J85:J87"/>
    <mergeCell ref="K85:K87"/>
    <mergeCell ref="L85:L87"/>
    <mergeCell ref="M85:M87"/>
    <mergeCell ref="N85:N87"/>
    <mergeCell ref="A98:O98"/>
    <mergeCell ref="D99:F99"/>
    <mergeCell ref="A100:A104"/>
    <mergeCell ref="G100:O100"/>
    <mergeCell ref="D102:F102"/>
    <mergeCell ref="B103:C104"/>
    <mergeCell ref="G103:O103"/>
    <mergeCell ref="A105:O105"/>
    <mergeCell ref="D106:F106"/>
    <mergeCell ref="N120:N122"/>
    <mergeCell ref="A123:O123"/>
    <mergeCell ref="D124:F124"/>
    <mergeCell ref="A125:A131"/>
    <mergeCell ref="G125:O125"/>
    <mergeCell ref="B126:B128"/>
    <mergeCell ref="C126:C128"/>
    <mergeCell ref="D126:D128"/>
    <mergeCell ref="E126:E128"/>
    <mergeCell ref="F126:F128"/>
    <mergeCell ref="G126:G128"/>
    <mergeCell ref="H126:H128"/>
    <mergeCell ref="I126:I128"/>
    <mergeCell ref="J126:J128"/>
    <mergeCell ref="K126:K128"/>
    <mergeCell ref="L126:L128"/>
    <mergeCell ref="M126:M128"/>
    <mergeCell ref="N126:N128"/>
    <mergeCell ref="D129:F129"/>
    <mergeCell ref="B130:C131"/>
    <mergeCell ref="G130:O130"/>
    <mergeCell ref="A116:A122"/>
    <mergeCell ref="A132:G132"/>
    <mergeCell ref="H132:K132"/>
    <mergeCell ref="A133:O133"/>
    <mergeCell ref="D134:F134"/>
    <mergeCell ref="A135:A141"/>
    <mergeCell ref="G135:O135"/>
    <mergeCell ref="B136:B138"/>
    <mergeCell ref="C136:C138"/>
    <mergeCell ref="D136:D138"/>
    <mergeCell ref="E136:E138"/>
    <mergeCell ref="F136:F138"/>
    <mergeCell ref="G136:G138"/>
    <mergeCell ref="H136:H138"/>
    <mergeCell ref="I136:I138"/>
    <mergeCell ref="J136:J138"/>
    <mergeCell ref="K136:K138"/>
    <mergeCell ref="L136:L138"/>
    <mergeCell ref="M136:M138"/>
    <mergeCell ref="N136:N138"/>
    <mergeCell ref="D139:F139"/>
    <mergeCell ref="B140:C141"/>
    <mergeCell ref="G140:O140"/>
    <mergeCell ref="A142:O142"/>
    <mergeCell ref="D143:F143"/>
    <mergeCell ref="A144:A148"/>
    <mergeCell ref="G144:O144"/>
    <mergeCell ref="D146:F146"/>
    <mergeCell ref="B147:C148"/>
    <mergeCell ref="G147:O147"/>
    <mergeCell ref="A149:O149"/>
    <mergeCell ref="D150:F150"/>
    <mergeCell ref="D175:F175"/>
    <mergeCell ref="A176:A180"/>
    <mergeCell ref="G176:O176"/>
    <mergeCell ref="D178:F178"/>
    <mergeCell ref="B179:C180"/>
    <mergeCell ref="G179:O179"/>
    <mergeCell ref="A181:G181"/>
    <mergeCell ref="H181:K181"/>
    <mergeCell ref="G157:O157"/>
    <mergeCell ref="A159:O159"/>
    <mergeCell ref="D160:F160"/>
    <mergeCell ref="A161:A165"/>
    <mergeCell ref="G161:O161"/>
    <mergeCell ref="D163:F163"/>
    <mergeCell ref="B164:C165"/>
    <mergeCell ref="G164:O164"/>
    <mergeCell ref="A174:O174"/>
    <mergeCell ref="A166:O166"/>
    <mergeCell ref="D167:F167"/>
    <mergeCell ref="A168:A172"/>
    <mergeCell ref="G168:O168"/>
    <mergeCell ref="D170:F170"/>
    <mergeCell ref="B171:C172"/>
    <mergeCell ref="G171:O171"/>
  </mergeCells>
  <pageMargins left="0.511811024" right="0.511811024" top="0.78740157499999996" bottom="0.78740157499999996" header="0.31496062000000002" footer="0.31496062000000002"/>
  <pageSetup paperSize="9" scale="35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8"/>
  <sheetViews>
    <sheetView topLeftCell="A226" workbookViewId="0">
      <selection activeCell="A233" sqref="A233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4.5703125" customWidth="1"/>
    <col min="4" max="4" width="17.42578125" style="2" customWidth="1"/>
    <col min="5" max="5" width="20.5703125" style="4" customWidth="1"/>
    <col min="6" max="6" width="17.85546875" customWidth="1"/>
    <col min="7" max="7" width="17.140625" style="16" customWidth="1"/>
    <col min="8" max="8" width="18" style="3" customWidth="1"/>
  </cols>
  <sheetData>
    <row r="1" spans="1:8" ht="15" customHeight="1" x14ac:dyDescent="0.25">
      <c r="A1" s="391" t="s">
        <v>59</v>
      </c>
      <c r="B1" s="392"/>
      <c r="C1" s="392"/>
      <c r="D1" s="392"/>
      <c r="E1" s="392"/>
      <c r="F1" s="392"/>
      <c r="G1" s="392"/>
      <c r="H1" s="393"/>
    </row>
    <row r="2" spans="1:8" ht="15" customHeight="1" x14ac:dyDescent="0.25">
      <c r="A2" s="394"/>
      <c r="B2" s="395"/>
      <c r="C2" s="395"/>
      <c r="D2" s="395"/>
      <c r="E2" s="395"/>
      <c r="F2" s="395"/>
      <c r="G2" s="395"/>
      <c r="H2" s="396"/>
    </row>
    <row r="3" spans="1:8" ht="15" customHeight="1" x14ac:dyDescent="0.25">
      <c r="A3" s="394"/>
      <c r="B3" s="395"/>
      <c r="C3" s="395"/>
      <c r="D3" s="395"/>
      <c r="E3" s="395"/>
      <c r="F3" s="395"/>
      <c r="G3" s="395"/>
      <c r="H3" s="396"/>
    </row>
    <row r="4" spans="1:8" ht="15" customHeight="1" x14ac:dyDescent="0.25">
      <c r="A4" s="394"/>
      <c r="B4" s="395"/>
      <c r="C4" s="395"/>
      <c r="D4" s="395"/>
      <c r="E4" s="395"/>
      <c r="F4" s="395"/>
      <c r="G4" s="395"/>
      <c r="H4" s="396"/>
    </row>
    <row r="5" spans="1:8" ht="37.5" customHeight="1" thickBot="1" x14ac:dyDescent="0.3">
      <c r="A5" s="397"/>
      <c r="B5" s="398"/>
      <c r="C5" s="398"/>
      <c r="D5" s="398"/>
      <c r="E5" s="398"/>
      <c r="F5" s="398"/>
      <c r="G5" s="398"/>
      <c r="H5" s="399"/>
    </row>
    <row r="6" spans="1:8" ht="15" customHeight="1" x14ac:dyDescent="0.25">
      <c r="A6" s="400" t="s">
        <v>240</v>
      </c>
      <c r="B6" s="400"/>
      <c r="C6" s="400"/>
      <c r="D6" s="400"/>
      <c r="E6" s="400"/>
      <c r="F6" s="400"/>
      <c r="G6" s="400"/>
      <c r="H6" s="400"/>
    </row>
    <row r="7" spans="1:8" ht="15" customHeight="1" x14ac:dyDescent="0.25">
      <c r="A7" s="401"/>
      <c r="B7" s="401"/>
      <c r="C7" s="401"/>
      <c r="D7" s="401"/>
      <c r="E7" s="401"/>
      <c r="F7" s="401"/>
      <c r="G7" s="401"/>
      <c r="H7" s="401"/>
    </row>
    <row r="8" spans="1:8" ht="15" customHeight="1" thickBot="1" x14ac:dyDescent="0.3">
      <c r="A8" s="114"/>
      <c r="B8" s="114"/>
      <c r="C8" s="114"/>
      <c r="D8" s="115"/>
      <c r="E8" s="116"/>
      <c r="F8" s="114"/>
      <c r="G8" s="117"/>
      <c r="H8" s="118"/>
    </row>
    <row r="9" spans="1:8" ht="15" customHeight="1" x14ac:dyDescent="0.25">
      <c r="A9" s="119" t="s">
        <v>51</v>
      </c>
      <c r="B9" s="120"/>
      <c r="C9" s="120"/>
      <c r="D9" s="121"/>
      <c r="E9" s="122"/>
      <c r="F9" s="123"/>
      <c r="G9" s="124"/>
      <c r="H9" s="125"/>
    </row>
    <row r="10" spans="1:8" ht="15" customHeight="1" x14ac:dyDescent="0.25">
      <c r="A10" s="126" t="s">
        <v>35</v>
      </c>
      <c r="B10" s="127"/>
      <c r="C10" s="127"/>
      <c r="D10" s="115"/>
      <c r="E10" s="116"/>
      <c r="F10" s="114"/>
      <c r="G10" s="117"/>
      <c r="H10" s="128"/>
    </row>
    <row r="11" spans="1:8" ht="13.5" customHeight="1" x14ac:dyDescent="0.25">
      <c r="A11" s="126" t="s">
        <v>52</v>
      </c>
      <c r="B11" s="127"/>
      <c r="C11" s="127"/>
      <c r="D11" s="115"/>
      <c r="E11" s="116"/>
      <c r="F11" s="114"/>
      <c r="G11" s="117"/>
      <c r="H11" s="129"/>
    </row>
    <row r="12" spans="1:8" ht="18" x14ac:dyDescent="0.25">
      <c r="A12" s="126" t="s">
        <v>53</v>
      </c>
      <c r="B12" s="127"/>
      <c r="C12" s="127"/>
      <c r="D12" s="115"/>
      <c r="E12" s="116"/>
      <c r="F12" s="114"/>
      <c r="G12" s="117"/>
      <c r="H12" s="129"/>
    </row>
    <row r="13" spans="1:8" ht="18.75" thickBot="1" x14ac:dyDescent="0.3">
      <c r="A13" s="130" t="s">
        <v>38</v>
      </c>
      <c r="B13" s="131"/>
      <c r="C13" s="131"/>
      <c r="D13" s="132"/>
      <c r="E13" s="133"/>
      <c r="F13" s="134"/>
      <c r="G13" s="135"/>
      <c r="H13" s="136"/>
    </row>
    <row r="14" spans="1:8" ht="24" customHeight="1" thickBot="1" x14ac:dyDescent="0.3">
      <c r="A14" s="350" t="s">
        <v>54</v>
      </c>
      <c r="B14" s="351"/>
      <c r="C14" s="351"/>
      <c r="D14" s="351"/>
      <c r="E14" s="351"/>
      <c r="F14" s="351"/>
      <c r="G14" s="351"/>
      <c r="H14" s="351"/>
    </row>
    <row r="15" spans="1:8" ht="15" customHeight="1" x14ac:dyDescent="0.25">
      <c r="A15" s="352" t="s">
        <v>22</v>
      </c>
      <c r="B15" s="354" t="s">
        <v>9</v>
      </c>
      <c r="C15" s="356" t="s">
        <v>23</v>
      </c>
      <c r="D15" s="358" t="s">
        <v>11</v>
      </c>
      <c r="E15" s="360" t="s">
        <v>115</v>
      </c>
      <c r="F15" s="362" t="s">
        <v>13</v>
      </c>
      <c r="G15" s="364" t="s">
        <v>24</v>
      </c>
      <c r="H15" s="366" t="s">
        <v>28</v>
      </c>
    </row>
    <row r="16" spans="1:8" ht="45.75" customHeight="1" x14ac:dyDescent="0.25">
      <c r="A16" s="353"/>
      <c r="B16" s="355"/>
      <c r="C16" s="357"/>
      <c r="D16" s="359"/>
      <c r="E16" s="361"/>
      <c r="F16" s="363"/>
      <c r="G16" s="365"/>
      <c r="H16" s="367"/>
    </row>
    <row r="17" spans="1:8" ht="18.75" x14ac:dyDescent="0.3">
      <c r="A17" s="368"/>
      <c r="B17" s="137" t="s">
        <v>139</v>
      </c>
      <c r="C17" s="137" t="s">
        <v>61</v>
      </c>
      <c r="D17" s="138">
        <v>2605</v>
      </c>
      <c r="E17" s="139">
        <v>44141</v>
      </c>
      <c r="F17" s="140" t="s">
        <v>44</v>
      </c>
      <c r="G17" s="369">
        <v>0.33689999999999998</v>
      </c>
      <c r="H17" s="370">
        <v>0.36980000000000002</v>
      </c>
    </row>
    <row r="18" spans="1:8" ht="18.75" x14ac:dyDescent="0.3">
      <c r="A18" s="368"/>
      <c r="B18" s="137" t="s">
        <v>45</v>
      </c>
      <c r="C18" s="137" t="s">
        <v>61</v>
      </c>
      <c r="D18" s="138">
        <v>1263</v>
      </c>
      <c r="E18" s="139">
        <v>44141</v>
      </c>
      <c r="F18" s="140" t="s">
        <v>44</v>
      </c>
      <c r="G18" s="369"/>
      <c r="H18" s="370"/>
    </row>
    <row r="19" spans="1:8" ht="18.75" x14ac:dyDescent="0.3">
      <c r="A19" s="368"/>
      <c r="B19" s="137" t="s">
        <v>130</v>
      </c>
      <c r="C19" s="137" t="s">
        <v>61</v>
      </c>
      <c r="D19" s="138">
        <v>1165</v>
      </c>
      <c r="E19" s="139">
        <v>44141</v>
      </c>
      <c r="F19" s="140" t="s">
        <v>44</v>
      </c>
      <c r="G19" s="369"/>
      <c r="H19" s="370"/>
    </row>
    <row r="20" spans="1:8" ht="18.75" x14ac:dyDescent="0.3">
      <c r="A20" s="368"/>
      <c r="B20" s="137" t="s">
        <v>86</v>
      </c>
      <c r="C20" s="137" t="s">
        <v>61</v>
      </c>
      <c r="D20" s="138">
        <v>1286</v>
      </c>
      <c r="E20" s="139">
        <v>44141</v>
      </c>
      <c r="F20" s="140" t="s">
        <v>44</v>
      </c>
      <c r="G20" s="369"/>
      <c r="H20" s="370"/>
    </row>
    <row r="21" spans="1:8" ht="18.75" x14ac:dyDescent="0.3">
      <c r="A21" s="368"/>
      <c r="B21" s="137" t="s">
        <v>89</v>
      </c>
      <c r="C21" s="137" t="s">
        <v>61</v>
      </c>
      <c r="D21" s="138">
        <v>1427</v>
      </c>
      <c r="E21" s="139">
        <v>44141</v>
      </c>
      <c r="F21" s="140" t="s">
        <v>44</v>
      </c>
      <c r="G21" s="369"/>
      <c r="H21" s="370"/>
    </row>
    <row r="22" spans="1:8" ht="18.75" x14ac:dyDescent="0.3">
      <c r="A22" s="368"/>
      <c r="B22" s="137" t="s">
        <v>167</v>
      </c>
      <c r="C22" s="137" t="s">
        <v>61</v>
      </c>
      <c r="D22" s="138">
        <v>709</v>
      </c>
      <c r="E22" s="139">
        <v>44141</v>
      </c>
      <c r="F22" s="140" t="s">
        <v>44</v>
      </c>
      <c r="G22" s="369"/>
      <c r="H22" s="370"/>
    </row>
    <row r="23" spans="1:8" ht="18.75" x14ac:dyDescent="0.3">
      <c r="A23" s="368"/>
      <c r="B23" s="137" t="s">
        <v>95</v>
      </c>
      <c r="C23" s="137" t="s">
        <v>61</v>
      </c>
      <c r="D23" s="138">
        <v>1303</v>
      </c>
      <c r="E23" s="139">
        <v>44141</v>
      </c>
      <c r="F23" s="140" t="s">
        <v>44</v>
      </c>
      <c r="G23" s="369"/>
      <c r="H23" s="370"/>
    </row>
    <row r="24" spans="1:8" ht="18.75" x14ac:dyDescent="0.3">
      <c r="A24" s="368"/>
      <c r="B24" s="137" t="s">
        <v>241</v>
      </c>
      <c r="C24" s="137" t="s">
        <v>61</v>
      </c>
      <c r="D24" s="138">
        <v>1254</v>
      </c>
      <c r="E24" s="139">
        <v>44141</v>
      </c>
      <c r="F24" s="140" t="s">
        <v>44</v>
      </c>
      <c r="G24" s="369"/>
      <c r="H24" s="370"/>
    </row>
    <row r="25" spans="1:8" ht="18.75" x14ac:dyDescent="0.3">
      <c r="A25" s="368"/>
      <c r="B25" s="137" t="s">
        <v>46</v>
      </c>
      <c r="C25" s="137" t="s">
        <v>61</v>
      </c>
      <c r="D25" s="138">
        <v>900</v>
      </c>
      <c r="E25" s="139">
        <v>44141</v>
      </c>
      <c r="F25" s="140" t="s">
        <v>44</v>
      </c>
      <c r="G25" s="369"/>
      <c r="H25" s="370"/>
    </row>
    <row r="26" spans="1:8" ht="18.75" x14ac:dyDescent="0.3">
      <c r="A26" s="368"/>
      <c r="B26" s="137" t="s">
        <v>66</v>
      </c>
      <c r="C26" s="137" t="s">
        <v>61</v>
      </c>
      <c r="D26" s="138">
        <v>3107</v>
      </c>
      <c r="E26" s="139">
        <v>44141</v>
      </c>
      <c r="F26" s="140" t="s">
        <v>44</v>
      </c>
      <c r="G26" s="369"/>
      <c r="H26" s="370"/>
    </row>
    <row r="27" spans="1:8" ht="18.75" x14ac:dyDescent="0.3">
      <c r="A27" s="368"/>
      <c r="B27" s="137" t="s">
        <v>47</v>
      </c>
      <c r="C27" s="137" t="s">
        <v>61</v>
      </c>
      <c r="D27" s="138">
        <v>1332</v>
      </c>
      <c r="E27" s="139">
        <v>44141</v>
      </c>
      <c r="F27" s="140" t="s">
        <v>44</v>
      </c>
      <c r="G27" s="369"/>
      <c r="H27" s="370"/>
    </row>
    <row r="28" spans="1:8" ht="18.75" x14ac:dyDescent="0.3">
      <c r="A28" s="368"/>
      <c r="B28" s="137" t="s">
        <v>55</v>
      </c>
      <c r="C28" s="137" t="s">
        <v>61</v>
      </c>
      <c r="D28" s="138">
        <v>1412</v>
      </c>
      <c r="E28" s="139">
        <v>44141</v>
      </c>
      <c r="F28" s="140" t="s">
        <v>44</v>
      </c>
      <c r="G28" s="369"/>
      <c r="H28" s="370"/>
    </row>
    <row r="29" spans="1:8" ht="18.75" x14ac:dyDescent="0.3">
      <c r="A29" s="368"/>
      <c r="B29" s="137" t="s">
        <v>242</v>
      </c>
      <c r="C29" s="137" t="s">
        <v>61</v>
      </c>
      <c r="D29" s="138">
        <v>1403</v>
      </c>
      <c r="E29" s="139">
        <v>44141</v>
      </c>
      <c r="F29" s="140" t="s">
        <v>44</v>
      </c>
      <c r="G29" s="369"/>
      <c r="H29" s="370"/>
    </row>
    <row r="30" spans="1:8" ht="18.75" x14ac:dyDescent="0.3">
      <c r="A30" s="368"/>
      <c r="B30" s="137" t="s">
        <v>131</v>
      </c>
      <c r="C30" s="137" t="s">
        <v>61</v>
      </c>
      <c r="D30" s="138">
        <v>1359</v>
      </c>
      <c r="E30" s="139">
        <v>44141</v>
      </c>
      <c r="F30" s="140" t="s">
        <v>44</v>
      </c>
      <c r="G30" s="369"/>
      <c r="H30" s="370"/>
    </row>
    <row r="31" spans="1:8" ht="18.75" x14ac:dyDescent="0.3">
      <c r="A31" s="368"/>
      <c r="B31" s="137" t="s">
        <v>123</v>
      </c>
      <c r="C31" s="137" t="s">
        <v>61</v>
      </c>
      <c r="D31" s="138">
        <v>904</v>
      </c>
      <c r="E31" s="139">
        <v>44141</v>
      </c>
      <c r="F31" s="140" t="s">
        <v>44</v>
      </c>
      <c r="G31" s="369"/>
      <c r="H31" s="370"/>
    </row>
    <row r="32" spans="1:8" ht="18.75" x14ac:dyDescent="0.3">
      <c r="A32" s="368"/>
      <c r="B32" s="137" t="s">
        <v>75</v>
      </c>
      <c r="C32" s="137" t="s">
        <v>61</v>
      </c>
      <c r="D32" s="138">
        <v>1449</v>
      </c>
      <c r="E32" s="139">
        <v>44141</v>
      </c>
      <c r="F32" s="140" t="s">
        <v>44</v>
      </c>
      <c r="G32" s="369"/>
      <c r="H32" s="370"/>
    </row>
    <row r="33" spans="1:8" ht="18.75" x14ac:dyDescent="0.3">
      <c r="A33" s="368"/>
      <c r="B33" s="137" t="s">
        <v>93</v>
      </c>
      <c r="C33" s="137" t="s">
        <v>61</v>
      </c>
      <c r="D33" s="138">
        <v>1318</v>
      </c>
      <c r="E33" s="139">
        <v>44141</v>
      </c>
      <c r="F33" s="140" t="s">
        <v>44</v>
      </c>
      <c r="G33" s="369"/>
      <c r="H33" s="370"/>
    </row>
    <row r="34" spans="1:8" ht="18.75" x14ac:dyDescent="0.3">
      <c r="A34" s="368"/>
      <c r="B34" s="137" t="s">
        <v>48</v>
      </c>
      <c r="C34" s="137" t="s">
        <v>61</v>
      </c>
      <c r="D34" s="138">
        <v>302.60000000000002</v>
      </c>
      <c r="E34" s="141">
        <v>44141</v>
      </c>
      <c r="F34" s="137" t="s">
        <v>44</v>
      </c>
      <c r="G34" s="369"/>
      <c r="H34" s="370"/>
    </row>
    <row r="35" spans="1:8" ht="18.75" x14ac:dyDescent="0.3">
      <c r="A35" s="368"/>
      <c r="B35" s="137" t="s">
        <v>65</v>
      </c>
      <c r="C35" s="137" t="s">
        <v>91</v>
      </c>
      <c r="D35" s="138">
        <v>2766.97</v>
      </c>
      <c r="E35" s="141">
        <v>44141</v>
      </c>
      <c r="F35" s="137" t="s">
        <v>49</v>
      </c>
      <c r="G35" s="369"/>
      <c r="H35" s="370"/>
    </row>
    <row r="36" spans="1:8" ht="18.75" x14ac:dyDescent="0.3">
      <c r="A36" s="368"/>
      <c r="B36" s="137" t="s">
        <v>80</v>
      </c>
      <c r="C36" s="137" t="s">
        <v>79</v>
      </c>
      <c r="D36" s="138">
        <v>600</v>
      </c>
      <c r="E36" s="141">
        <v>44146</v>
      </c>
      <c r="F36" s="137" t="s">
        <v>44</v>
      </c>
      <c r="G36" s="369"/>
      <c r="H36" s="370"/>
    </row>
    <row r="37" spans="1:8" ht="18.75" x14ac:dyDescent="0.3">
      <c r="A37" s="368"/>
      <c r="B37" s="137" t="s">
        <v>125</v>
      </c>
      <c r="C37" s="137" t="s">
        <v>135</v>
      </c>
      <c r="D37" s="138">
        <v>1145.25</v>
      </c>
      <c r="E37" s="141">
        <v>44153</v>
      </c>
      <c r="F37" s="137" t="s">
        <v>44</v>
      </c>
      <c r="G37" s="369"/>
      <c r="H37" s="370"/>
    </row>
    <row r="38" spans="1:8" ht="18.75" x14ac:dyDescent="0.3">
      <c r="A38" s="368"/>
      <c r="B38" s="137" t="s">
        <v>111</v>
      </c>
      <c r="C38" s="137" t="s">
        <v>135</v>
      </c>
      <c r="D38" s="138">
        <v>588</v>
      </c>
      <c r="E38" s="141">
        <v>44153</v>
      </c>
      <c r="F38" s="137" t="s">
        <v>49</v>
      </c>
      <c r="G38" s="369"/>
      <c r="H38" s="370"/>
    </row>
    <row r="39" spans="1:8" ht="18.75" x14ac:dyDescent="0.3">
      <c r="A39" s="368"/>
      <c r="B39" s="137" t="s">
        <v>65</v>
      </c>
      <c r="C39" s="137" t="s">
        <v>243</v>
      </c>
      <c r="D39" s="138">
        <v>18.95</v>
      </c>
      <c r="E39" s="141">
        <v>44153</v>
      </c>
      <c r="F39" s="137" t="s">
        <v>49</v>
      </c>
      <c r="G39" s="369"/>
      <c r="H39" s="370"/>
    </row>
    <row r="40" spans="1:8" ht="18.75" x14ac:dyDescent="0.3">
      <c r="A40" s="368"/>
      <c r="B40" s="137" t="s">
        <v>65</v>
      </c>
      <c r="C40" s="137" t="s">
        <v>134</v>
      </c>
      <c r="D40" s="138">
        <v>530.86</v>
      </c>
      <c r="E40" s="141">
        <v>44153</v>
      </c>
      <c r="F40" s="137" t="s">
        <v>49</v>
      </c>
      <c r="G40" s="369"/>
      <c r="H40" s="370"/>
    </row>
    <row r="41" spans="1:8" ht="18.75" x14ac:dyDescent="0.3">
      <c r="A41" s="368"/>
      <c r="B41" s="137" t="s">
        <v>65</v>
      </c>
      <c r="C41" s="137" t="s">
        <v>116</v>
      </c>
      <c r="D41" s="138">
        <v>379.47</v>
      </c>
      <c r="E41" s="141">
        <v>44153</v>
      </c>
      <c r="F41" s="137" t="s">
        <v>49</v>
      </c>
      <c r="G41" s="369"/>
      <c r="H41" s="370"/>
    </row>
    <row r="42" spans="1:8" ht="18.75" x14ac:dyDescent="0.3">
      <c r="A42" s="368"/>
      <c r="B42" s="142" t="s">
        <v>65</v>
      </c>
      <c r="C42" s="137" t="s">
        <v>87</v>
      </c>
      <c r="D42" s="143">
        <v>13038.33</v>
      </c>
      <c r="E42" s="144">
        <v>44153</v>
      </c>
      <c r="F42" s="142" t="s">
        <v>49</v>
      </c>
      <c r="G42" s="369"/>
      <c r="H42" s="370"/>
    </row>
    <row r="43" spans="1:8" ht="18.75" x14ac:dyDescent="0.3">
      <c r="A43" s="368"/>
      <c r="B43" s="142" t="s">
        <v>244</v>
      </c>
      <c r="C43" s="137" t="s">
        <v>124</v>
      </c>
      <c r="D43" s="143">
        <v>190.63</v>
      </c>
      <c r="E43" s="144">
        <v>44153</v>
      </c>
      <c r="F43" s="142" t="s">
        <v>49</v>
      </c>
      <c r="G43" s="369"/>
      <c r="H43" s="370"/>
    </row>
    <row r="44" spans="1:8" ht="18.75" x14ac:dyDescent="0.3">
      <c r="A44" s="368"/>
      <c r="B44" s="142" t="s">
        <v>139</v>
      </c>
      <c r="C44" s="137" t="s">
        <v>225</v>
      </c>
      <c r="D44" s="143">
        <v>234</v>
      </c>
      <c r="E44" s="144">
        <v>44160</v>
      </c>
      <c r="F44" s="142" t="s">
        <v>44</v>
      </c>
      <c r="G44" s="369"/>
      <c r="H44" s="370"/>
    </row>
    <row r="45" spans="1:8" ht="18.75" x14ac:dyDescent="0.3">
      <c r="A45" s="368"/>
      <c r="B45" s="142" t="s">
        <v>45</v>
      </c>
      <c r="C45" s="137" t="s">
        <v>225</v>
      </c>
      <c r="D45" s="143">
        <v>648</v>
      </c>
      <c r="E45" s="144">
        <v>44160</v>
      </c>
      <c r="F45" s="142" t="s">
        <v>44</v>
      </c>
      <c r="G45" s="369"/>
      <c r="H45" s="370"/>
    </row>
    <row r="46" spans="1:8" ht="18.75" x14ac:dyDescent="0.3">
      <c r="A46" s="368"/>
      <c r="B46" s="142" t="s">
        <v>130</v>
      </c>
      <c r="C46" s="137" t="s">
        <v>225</v>
      </c>
      <c r="D46" s="143">
        <v>456</v>
      </c>
      <c r="E46" s="144">
        <v>44160</v>
      </c>
      <c r="F46" s="142" t="s">
        <v>44</v>
      </c>
      <c r="G46" s="369"/>
      <c r="H46" s="370"/>
    </row>
    <row r="47" spans="1:8" ht="18.75" x14ac:dyDescent="0.3">
      <c r="A47" s="368"/>
      <c r="B47" s="142" t="s">
        <v>86</v>
      </c>
      <c r="C47" s="137" t="s">
        <v>225</v>
      </c>
      <c r="D47" s="143">
        <v>507</v>
      </c>
      <c r="E47" s="144">
        <v>44160</v>
      </c>
      <c r="F47" s="142" t="s">
        <v>44</v>
      </c>
      <c r="G47" s="369"/>
      <c r="H47" s="370"/>
    </row>
    <row r="48" spans="1:8" ht="18.75" x14ac:dyDescent="0.3">
      <c r="A48" s="368"/>
      <c r="B48" s="142" t="s">
        <v>89</v>
      </c>
      <c r="C48" s="137" t="s">
        <v>225</v>
      </c>
      <c r="D48" s="143">
        <v>456</v>
      </c>
      <c r="E48" s="144">
        <v>44160</v>
      </c>
      <c r="F48" s="142" t="s">
        <v>44</v>
      </c>
      <c r="G48" s="369"/>
      <c r="H48" s="370"/>
    </row>
    <row r="49" spans="1:8" ht="18.75" x14ac:dyDescent="0.3">
      <c r="A49" s="368"/>
      <c r="B49" s="142" t="s">
        <v>167</v>
      </c>
      <c r="C49" s="137" t="s">
        <v>225</v>
      </c>
      <c r="D49" s="143">
        <v>67</v>
      </c>
      <c r="E49" s="144">
        <v>44160</v>
      </c>
      <c r="F49" s="142" t="s">
        <v>44</v>
      </c>
      <c r="G49" s="369"/>
      <c r="H49" s="370"/>
    </row>
    <row r="50" spans="1:8" ht="18.75" x14ac:dyDescent="0.3">
      <c r="A50" s="368"/>
      <c r="B50" s="142" t="s">
        <v>95</v>
      </c>
      <c r="C50" s="137" t="s">
        <v>225</v>
      </c>
      <c r="D50" s="143">
        <v>458</v>
      </c>
      <c r="E50" s="144">
        <v>44160</v>
      </c>
      <c r="F50" s="142" t="s">
        <v>44</v>
      </c>
      <c r="G50" s="369"/>
      <c r="H50" s="370"/>
    </row>
    <row r="51" spans="1:8" ht="18.75" x14ac:dyDescent="0.3">
      <c r="A51" s="368"/>
      <c r="B51" s="142" t="s">
        <v>241</v>
      </c>
      <c r="C51" s="137" t="s">
        <v>225</v>
      </c>
      <c r="D51" s="143">
        <v>465</v>
      </c>
      <c r="E51" s="144">
        <v>44160</v>
      </c>
      <c r="F51" s="142" t="s">
        <v>44</v>
      </c>
      <c r="G51" s="369"/>
      <c r="H51" s="370"/>
    </row>
    <row r="52" spans="1:8" ht="18.75" x14ac:dyDescent="0.3">
      <c r="A52" s="368"/>
      <c r="B52" s="142" t="s">
        <v>46</v>
      </c>
      <c r="C52" s="137" t="s">
        <v>225</v>
      </c>
      <c r="D52" s="143">
        <v>681</v>
      </c>
      <c r="E52" s="144">
        <v>44160</v>
      </c>
      <c r="F52" s="142" t="s">
        <v>44</v>
      </c>
      <c r="G52" s="369"/>
      <c r="H52" s="370"/>
    </row>
    <row r="53" spans="1:8" ht="18.75" x14ac:dyDescent="0.3">
      <c r="A53" s="368"/>
      <c r="B53" s="142" t="s">
        <v>66</v>
      </c>
      <c r="C53" s="142" t="s">
        <v>225</v>
      </c>
      <c r="D53" s="143">
        <v>1885</v>
      </c>
      <c r="E53" s="144">
        <v>44160</v>
      </c>
      <c r="F53" s="142" t="s">
        <v>44</v>
      </c>
      <c r="G53" s="369"/>
      <c r="H53" s="370"/>
    </row>
    <row r="54" spans="1:8" ht="18.75" x14ac:dyDescent="0.3">
      <c r="A54" s="368"/>
      <c r="B54" s="142" t="s">
        <v>47</v>
      </c>
      <c r="C54" s="142" t="s">
        <v>225</v>
      </c>
      <c r="D54" s="143">
        <v>712</v>
      </c>
      <c r="E54" s="144">
        <v>44160</v>
      </c>
      <c r="F54" s="142" t="s">
        <v>44</v>
      </c>
      <c r="G54" s="369"/>
      <c r="H54" s="370"/>
    </row>
    <row r="55" spans="1:8" ht="18.75" x14ac:dyDescent="0.3">
      <c r="A55" s="368"/>
      <c r="B55" s="142" t="s">
        <v>55</v>
      </c>
      <c r="C55" s="142" t="s">
        <v>225</v>
      </c>
      <c r="D55" s="143">
        <v>674</v>
      </c>
      <c r="E55" s="144">
        <v>44160</v>
      </c>
      <c r="F55" s="142" t="s">
        <v>44</v>
      </c>
      <c r="G55" s="369"/>
      <c r="H55" s="370"/>
    </row>
    <row r="56" spans="1:8" ht="18.75" x14ac:dyDescent="0.3">
      <c r="A56" s="368"/>
      <c r="B56" s="142" t="s">
        <v>242</v>
      </c>
      <c r="C56" s="142" t="s">
        <v>225</v>
      </c>
      <c r="D56" s="143">
        <v>941</v>
      </c>
      <c r="E56" s="144">
        <v>44160</v>
      </c>
      <c r="F56" s="142" t="s">
        <v>44</v>
      </c>
      <c r="G56" s="369"/>
      <c r="H56" s="370"/>
    </row>
    <row r="57" spans="1:8" ht="18.75" x14ac:dyDescent="0.3">
      <c r="A57" s="368"/>
      <c r="B57" s="142" t="s">
        <v>131</v>
      </c>
      <c r="C57" s="142" t="s">
        <v>225</v>
      </c>
      <c r="D57" s="143">
        <v>233</v>
      </c>
      <c r="E57" s="144">
        <v>44160</v>
      </c>
      <c r="F57" s="142" t="s">
        <v>44</v>
      </c>
      <c r="G57" s="369"/>
      <c r="H57" s="370"/>
    </row>
    <row r="58" spans="1:8" ht="18.75" x14ac:dyDescent="0.3">
      <c r="A58" s="368"/>
      <c r="B58" s="142" t="s">
        <v>75</v>
      </c>
      <c r="C58" s="142" t="s">
        <v>225</v>
      </c>
      <c r="D58" s="143">
        <v>833</v>
      </c>
      <c r="E58" s="144">
        <v>44160</v>
      </c>
      <c r="F58" s="142" t="s">
        <v>44</v>
      </c>
      <c r="G58" s="369"/>
      <c r="H58" s="370"/>
    </row>
    <row r="59" spans="1:8" ht="18.75" x14ac:dyDescent="0.3">
      <c r="A59" s="368"/>
      <c r="B59" s="142" t="s">
        <v>93</v>
      </c>
      <c r="C59" s="142" t="s">
        <v>225</v>
      </c>
      <c r="D59" s="143">
        <v>453</v>
      </c>
      <c r="E59" s="144">
        <v>44160</v>
      </c>
      <c r="F59" s="142" t="s">
        <v>44</v>
      </c>
      <c r="G59" s="369"/>
      <c r="H59" s="370"/>
    </row>
    <row r="60" spans="1:8" ht="18.75" x14ac:dyDescent="0.3">
      <c r="A60" s="368"/>
      <c r="B60" s="142" t="s">
        <v>48</v>
      </c>
      <c r="C60" s="142" t="s">
        <v>225</v>
      </c>
      <c r="D60" s="143">
        <v>667</v>
      </c>
      <c r="E60" s="144">
        <v>44160</v>
      </c>
      <c r="F60" s="142" t="s">
        <v>44</v>
      </c>
      <c r="G60" s="369"/>
      <c r="H60" s="370"/>
    </row>
    <row r="61" spans="1:8" ht="18.75" x14ac:dyDescent="0.3">
      <c r="A61" s="368"/>
      <c r="B61" s="142" t="s">
        <v>125</v>
      </c>
      <c r="C61" s="142" t="s">
        <v>245</v>
      </c>
      <c r="D61" s="143">
        <v>618</v>
      </c>
      <c r="E61" s="144">
        <v>44162</v>
      </c>
      <c r="F61" s="142" t="s">
        <v>44</v>
      </c>
      <c r="G61" s="369"/>
      <c r="H61" s="370"/>
    </row>
    <row r="62" spans="1:8" ht="18.75" x14ac:dyDescent="0.3">
      <c r="A62" s="368"/>
      <c r="B62" s="142" t="s">
        <v>111</v>
      </c>
      <c r="C62" s="142" t="s">
        <v>245</v>
      </c>
      <c r="D62" s="143">
        <v>228</v>
      </c>
      <c r="E62" s="144">
        <v>44162</v>
      </c>
      <c r="F62" s="142" t="s">
        <v>44</v>
      </c>
      <c r="G62" s="369"/>
      <c r="H62" s="370"/>
    </row>
    <row r="63" spans="1:8" ht="18.75" x14ac:dyDescent="0.3">
      <c r="A63" s="368"/>
      <c r="B63" s="142" t="s">
        <v>123</v>
      </c>
      <c r="C63" s="142" t="s">
        <v>225</v>
      </c>
      <c r="D63" s="143">
        <v>211</v>
      </c>
      <c r="E63" s="144">
        <v>44162</v>
      </c>
      <c r="F63" s="142" t="s">
        <v>44</v>
      </c>
      <c r="G63" s="369"/>
      <c r="H63" s="370"/>
    </row>
    <row r="64" spans="1:8" ht="18.75" x14ac:dyDescent="0.3">
      <c r="A64" s="368"/>
      <c r="B64" s="142"/>
      <c r="C64" s="142"/>
      <c r="D64" s="143"/>
      <c r="E64" s="144"/>
      <c r="F64" s="142"/>
      <c r="G64" s="369"/>
      <c r="H64" s="370"/>
    </row>
    <row r="65" spans="1:8" ht="18.75" x14ac:dyDescent="0.3">
      <c r="A65" s="368"/>
      <c r="B65" s="142"/>
      <c r="C65" s="142"/>
      <c r="D65" s="143"/>
      <c r="E65" s="144"/>
      <c r="F65" s="142"/>
      <c r="G65" s="369"/>
      <c r="H65" s="370"/>
    </row>
    <row r="66" spans="1:8" ht="18.75" x14ac:dyDescent="0.3">
      <c r="A66" s="368"/>
      <c r="B66" s="142"/>
      <c r="C66" s="142"/>
      <c r="D66" s="143"/>
      <c r="E66" s="144"/>
      <c r="F66" s="142"/>
      <c r="G66" s="369"/>
      <c r="H66" s="370"/>
    </row>
    <row r="67" spans="1:8" ht="18.75" x14ac:dyDescent="0.3">
      <c r="A67" s="368"/>
      <c r="B67" s="142"/>
      <c r="C67" s="142"/>
      <c r="D67" s="143"/>
      <c r="E67" s="144"/>
      <c r="F67" s="142"/>
      <c r="G67" s="369"/>
      <c r="H67" s="370"/>
    </row>
    <row r="68" spans="1:8" ht="19.5" thickBot="1" x14ac:dyDescent="0.35">
      <c r="A68" s="145"/>
      <c r="B68" s="146"/>
      <c r="C68" s="146"/>
      <c r="D68" s="147">
        <f>SUM(D17:D67)</f>
        <v>55184.06</v>
      </c>
      <c r="E68" s="148"/>
      <c r="F68" s="146"/>
      <c r="G68" s="149"/>
      <c r="H68" s="150"/>
    </row>
    <row r="69" spans="1:8" ht="19.5" thickBot="1" x14ac:dyDescent="0.35">
      <c r="A69" s="151"/>
      <c r="B69" s="146"/>
      <c r="C69" s="146"/>
      <c r="D69" s="152"/>
      <c r="E69" s="153"/>
      <c r="F69" s="146"/>
      <c r="G69" s="149"/>
      <c r="H69" s="150"/>
    </row>
    <row r="70" spans="1:8" ht="18.75" x14ac:dyDescent="0.3">
      <c r="A70" s="371" t="s">
        <v>25</v>
      </c>
      <c r="B70" s="154" t="s">
        <v>246</v>
      </c>
      <c r="C70" s="154" t="s">
        <v>158</v>
      </c>
      <c r="D70" s="155">
        <v>2703.1</v>
      </c>
      <c r="E70" s="156">
        <v>44138</v>
      </c>
      <c r="F70" s="157" t="s">
        <v>41</v>
      </c>
      <c r="G70" s="375">
        <v>0.44409999999999999</v>
      </c>
      <c r="H70" s="379">
        <v>0.3901</v>
      </c>
    </row>
    <row r="71" spans="1:8" ht="18.75" x14ac:dyDescent="0.3">
      <c r="A71" s="372"/>
      <c r="B71" s="137" t="s">
        <v>246</v>
      </c>
      <c r="C71" s="137" t="s">
        <v>247</v>
      </c>
      <c r="D71" s="138">
        <v>2830.8</v>
      </c>
      <c r="E71" s="139">
        <v>44138</v>
      </c>
      <c r="F71" s="140" t="s">
        <v>41</v>
      </c>
      <c r="G71" s="376"/>
      <c r="H71" s="380"/>
    </row>
    <row r="72" spans="1:8" ht="18.75" x14ac:dyDescent="0.3">
      <c r="A72" s="372"/>
      <c r="B72" s="137" t="s">
        <v>248</v>
      </c>
      <c r="C72" s="137" t="s">
        <v>148</v>
      </c>
      <c r="D72" s="138">
        <v>3213</v>
      </c>
      <c r="E72" s="139">
        <v>44138</v>
      </c>
      <c r="F72" s="140" t="s">
        <v>41</v>
      </c>
      <c r="G72" s="376"/>
      <c r="H72" s="380"/>
    </row>
    <row r="73" spans="1:8" ht="18.75" x14ac:dyDescent="0.3">
      <c r="A73" s="372"/>
      <c r="B73" s="137" t="s">
        <v>108</v>
      </c>
      <c r="C73" s="137" t="s">
        <v>43</v>
      </c>
      <c r="D73" s="138">
        <v>5085.6000000000004</v>
      </c>
      <c r="E73" s="139">
        <v>44141</v>
      </c>
      <c r="F73" s="140" t="s">
        <v>57</v>
      </c>
      <c r="G73" s="376"/>
      <c r="H73" s="380"/>
    </row>
    <row r="74" spans="1:8" ht="18.75" x14ac:dyDescent="0.3">
      <c r="A74" s="372"/>
      <c r="B74" s="137" t="s">
        <v>246</v>
      </c>
      <c r="C74" s="137" t="s">
        <v>198</v>
      </c>
      <c r="D74" s="138">
        <v>2786.85</v>
      </c>
      <c r="E74" s="139">
        <v>44141</v>
      </c>
      <c r="F74" s="140" t="s">
        <v>41</v>
      </c>
      <c r="G74" s="376"/>
      <c r="H74" s="380"/>
    </row>
    <row r="75" spans="1:8" ht="18.75" x14ac:dyDescent="0.3">
      <c r="A75" s="372"/>
      <c r="B75" s="137" t="s">
        <v>246</v>
      </c>
      <c r="C75" s="137" t="s">
        <v>147</v>
      </c>
      <c r="D75" s="138">
        <v>3242.7</v>
      </c>
      <c r="E75" s="139">
        <v>44141</v>
      </c>
      <c r="F75" s="140" t="s">
        <v>41</v>
      </c>
      <c r="G75" s="376"/>
      <c r="H75" s="380"/>
    </row>
    <row r="76" spans="1:8" ht="18.75" x14ac:dyDescent="0.3">
      <c r="A76" s="372"/>
      <c r="B76" s="137" t="s">
        <v>170</v>
      </c>
      <c r="C76" s="137" t="s">
        <v>171</v>
      </c>
      <c r="D76" s="138">
        <v>2030.37</v>
      </c>
      <c r="E76" s="139">
        <v>44141</v>
      </c>
      <c r="F76" s="140" t="s">
        <v>41</v>
      </c>
      <c r="G76" s="376"/>
      <c r="H76" s="380"/>
    </row>
    <row r="77" spans="1:8" ht="18.75" x14ac:dyDescent="0.3">
      <c r="A77" s="372"/>
      <c r="B77" s="137" t="s">
        <v>246</v>
      </c>
      <c r="C77" s="137" t="s">
        <v>182</v>
      </c>
      <c r="D77" s="138">
        <v>3700.05</v>
      </c>
      <c r="E77" s="139">
        <v>44145</v>
      </c>
      <c r="F77" s="140" t="s">
        <v>41</v>
      </c>
      <c r="G77" s="376"/>
      <c r="H77" s="380"/>
    </row>
    <row r="78" spans="1:8" ht="18.75" x14ac:dyDescent="0.3">
      <c r="A78" s="372"/>
      <c r="B78" s="137" t="s">
        <v>108</v>
      </c>
      <c r="C78" s="158" t="s">
        <v>43</v>
      </c>
      <c r="D78" s="138">
        <v>4449.1000000000004</v>
      </c>
      <c r="E78" s="139">
        <v>44148</v>
      </c>
      <c r="F78" s="140" t="s">
        <v>57</v>
      </c>
      <c r="G78" s="376"/>
      <c r="H78" s="380"/>
    </row>
    <row r="79" spans="1:8" ht="18.75" x14ac:dyDescent="0.3">
      <c r="A79" s="372"/>
      <c r="B79" s="137" t="s">
        <v>249</v>
      </c>
      <c r="C79" s="158" t="s">
        <v>185</v>
      </c>
      <c r="D79" s="138">
        <v>562.1</v>
      </c>
      <c r="E79" s="139">
        <v>44151</v>
      </c>
      <c r="F79" s="140" t="s">
        <v>41</v>
      </c>
      <c r="G79" s="376"/>
      <c r="H79" s="380"/>
    </row>
    <row r="80" spans="1:8" ht="18.75" x14ac:dyDescent="0.3">
      <c r="A80" s="372"/>
      <c r="B80" s="137" t="s">
        <v>186</v>
      </c>
      <c r="C80" s="158" t="s">
        <v>187</v>
      </c>
      <c r="D80" s="138">
        <v>2063.88</v>
      </c>
      <c r="E80" s="139">
        <v>44151</v>
      </c>
      <c r="F80" s="140" t="s">
        <v>41</v>
      </c>
      <c r="G80" s="376"/>
      <c r="H80" s="380"/>
    </row>
    <row r="81" spans="1:8" ht="18.75" x14ac:dyDescent="0.3">
      <c r="A81" s="372"/>
      <c r="B81" s="137" t="s">
        <v>246</v>
      </c>
      <c r="C81" s="158" t="s">
        <v>104</v>
      </c>
      <c r="D81" s="138">
        <v>1762.2</v>
      </c>
      <c r="E81" s="139">
        <v>44151</v>
      </c>
      <c r="F81" s="140" t="s">
        <v>41</v>
      </c>
      <c r="G81" s="376"/>
      <c r="H81" s="380"/>
    </row>
    <row r="82" spans="1:8" ht="18.75" x14ac:dyDescent="0.3">
      <c r="A82" s="372"/>
      <c r="B82" s="137" t="s">
        <v>246</v>
      </c>
      <c r="C82" s="158" t="s">
        <v>188</v>
      </c>
      <c r="D82" s="138">
        <v>2922.5</v>
      </c>
      <c r="E82" s="139">
        <v>44151</v>
      </c>
      <c r="F82" s="140" t="s">
        <v>41</v>
      </c>
      <c r="G82" s="376"/>
      <c r="H82" s="380"/>
    </row>
    <row r="83" spans="1:8" ht="18.75" x14ac:dyDescent="0.3">
      <c r="A83" s="372"/>
      <c r="B83" s="137" t="s">
        <v>189</v>
      </c>
      <c r="C83" s="158" t="s">
        <v>143</v>
      </c>
      <c r="D83" s="138">
        <v>1056</v>
      </c>
      <c r="E83" s="139">
        <v>44151</v>
      </c>
      <c r="F83" s="140" t="s">
        <v>57</v>
      </c>
      <c r="G83" s="376"/>
      <c r="H83" s="380"/>
    </row>
    <row r="84" spans="1:8" ht="18.75" x14ac:dyDescent="0.3">
      <c r="A84" s="372"/>
      <c r="B84" s="137" t="s">
        <v>108</v>
      </c>
      <c r="C84" s="158" t="s">
        <v>43</v>
      </c>
      <c r="D84" s="138">
        <v>4154.8</v>
      </c>
      <c r="E84" s="139">
        <v>44153</v>
      </c>
      <c r="F84" s="140" t="s">
        <v>57</v>
      </c>
      <c r="G84" s="376"/>
      <c r="H84" s="380"/>
    </row>
    <row r="85" spans="1:8" ht="18.75" x14ac:dyDescent="0.3">
      <c r="A85" s="372"/>
      <c r="B85" s="137" t="s">
        <v>146</v>
      </c>
      <c r="C85" s="158" t="s">
        <v>194</v>
      </c>
      <c r="D85" s="138">
        <v>5390</v>
      </c>
      <c r="E85" s="139">
        <v>44153</v>
      </c>
      <c r="F85" s="140" t="s">
        <v>41</v>
      </c>
      <c r="G85" s="376"/>
      <c r="H85" s="380"/>
    </row>
    <row r="86" spans="1:8" ht="18.75" x14ac:dyDescent="0.3">
      <c r="A86" s="372"/>
      <c r="B86" s="137" t="s">
        <v>146</v>
      </c>
      <c r="C86" s="158" t="s">
        <v>195</v>
      </c>
      <c r="D86" s="138">
        <v>3750</v>
      </c>
      <c r="E86" s="139">
        <v>44153</v>
      </c>
      <c r="F86" s="140" t="s">
        <v>41</v>
      </c>
      <c r="G86" s="376"/>
      <c r="H86" s="380"/>
    </row>
    <row r="87" spans="1:8" ht="18.75" x14ac:dyDescent="0.3">
      <c r="A87" s="372"/>
      <c r="B87" s="137" t="s">
        <v>186</v>
      </c>
      <c r="C87" s="158" t="s">
        <v>196</v>
      </c>
      <c r="D87" s="138">
        <v>3980.33</v>
      </c>
      <c r="E87" s="139">
        <v>44153</v>
      </c>
      <c r="F87" s="140" t="s">
        <v>41</v>
      </c>
      <c r="G87" s="376"/>
      <c r="H87" s="380"/>
    </row>
    <row r="88" spans="1:8" ht="18.75" x14ac:dyDescent="0.3">
      <c r="A88" s="372"/>
      <c r="B88" s="137" t="s">
        <v>246</v>
      </c>
      <c r="C88" s="158" t="s">
        <v>250</v>
      </c>
      <c r="D88" s="138">
        <v>471</v>
      </c>
      <c r="E88" s="139">
        <v>44153</v>
      </c>
      <c r="F88" s="140" t="s">
        <v>41</v>
      </c>
      <c r="G88" s="376"/>
      <c r="H88" s="380"/>
    </row>
    <row r="89" spans="1:8" ht="18.75" x14ac:dyDescent="0.3">
      <c r="A89" s="372"/>
      <c r="B89" s="137" t="s">
        <v>170</v>
      </c>
      <c r="C89" s="158" t="s">
        <v>198</v>
      </c>
      <c r="D89" s="138">
        <v>1538.6</v>
      </c>
      <c r="E89" s="139">
        <v>44153</v>
      </c>
      <c r="F89" s="140" t="s">
        <v>41</v>
      </c>
      <c r="G89" s="376"/>
      <c r="H89" s="380"/>
    </row>
    <row r="90" spans="1:8" ht="18.75" x14ac:dyDescent="0.3">
      <c r="A90" s="372"/>
      <c r="B90" s="137" t="s">
        <v>201</v>
      </c>
      <c r="C90" s="137" t="s">
        <v>132</v>
      </c>
      <c r="D90" s="138">
        <v>1530</v>
      </c>
      <c r="E90" s="139">
        <v>44153</v>
      </c>
      <c r="F90" s="140" t="s">
        <v>41</v>
      </c>
      <c r="G90" s="376"/>
      <c r="H90" s="380"/>
    </row>
    <row r="91" spans="1:8" ht="18.75" x14ac:dyDescent="0.3">
      <c r="A91" s="372"/>
      <c r="B91" s="137" t="s">
        <v>103</v>
      </c>
      <c r="C91" s="137" t="s">
        <v>251</v>
      </c>
      <c r="D91" s="138">
        <v>426</v>
      </c>
      <c r="E91" s="139">
        <v>44153</v>
      </c>
      <c r="F91" s="140" t="s">
        <v>41</v>
      </c>
      <c r="G91" s="376"/>
      <c r="H91" s="380"/>
    </row>
    <row r="92" spans="1:8" ht="18.75" x14ac:dyDescent="0.3">
      <c r="A92" s="372"/>
      <c r="B92" s="137" t="s">
        <v>186</v>
      </c>
      <c r="C92" s="137" t="s">
        <v>230</v>
      </c>
      <c r="D92" s="138">
        <v>2666.16</v>
      </c>
      <c r="E92" s="139">
        <v>44153</v>
      </c>
      <c r="F92" s="140" t="s">
        <v>41</v>
      </c>
      <c r="G92" s="376"/>
      <c r="H92" s="380"/>
    </row>
    <row r="93" spans="1:8" ht="18.75" x14ac:dyDescent="0.3">
      <c r="A93" s="372"/>
      <c r="B93" s="137" t="s">
        <v>252</v>
      </c>
      <c r="C93" s="137" t="s">
        <v>253</v>
      </c>
      <c r="D93" s="138">
        <v>2772.65</v>
      </c>
      <c r="E93" s="139">
        <v>44153</v>
      </c>
      <c r="F93" s="140" t="s">
        <v>41</v>
      </c>
      <c r="G93" s="376"/>
      <c r="H93" s="380"/>
    </row>
    <row r="94" spans="1:8" ht="18.75" x14ac:dyDescent="0.3">
      <c r="A94" s="372"/>
      <c r="B94" s="137" t="s">
        <v>186</v>
      </c>
      <c r="C94" s="137" t="s">
        <v>209</v>
      </c>
      <c r="D94" s="138">
        <v>503.4</v>
      </c>
      <c r="E94" s="139">
        <v>44153</v>
      </c>
      <c r="F94" s="140" t="s">
        <v>41</v>
      </c>
      <c r="G94" s="376"/>
      <c r="H94" s="380"/>
    </row>
    <row r="95" spans="1:8" ht="18.75" x14ac:dyDescent="0.3">
      <c r="A95" s="372"/>
      <c r="B95" s="137" t="s">
        <v>186</v>
      </c>
      <c r="C95" s="158" t="s">
        <v>210</v>
      </c>
      <c r="D95" s="138">
        <v>3970.93</v>
      </c>
      <c r="E95" s="139">
        <v>44153</v>
      </c>
      <c r="F95" s="140" t="s">
        <v>41</v>
      </c>
      <c r="G95" s="376"/>
      <c r="H95" s="380"/>
    </row>
    <row r="96" spans="1:8" ht="18.75" x14ac:dyDescent="0.3">
      <c r="A96" s="373"/>
      <c r="B96" s="159" t="s">
        <v>211</v>
      </c>
      <c r="C96" s="142" t="s">
        <v>254</v>
      </c>
      <c r="D96" s="143">
        <v>1800.98</v>
      </c>
      <c r="E96" s="160">
        <v>44158</v>
      </c>
      <c r="F96" s="161" t="s">
        <v>41</v>
      </c>
      <c r="G96" s="377"/>
      <c r="H96" s="381"/>
    </row>
    <row r="97" spans="1:8" ht="18.75" x14ac:dyDescent="0.3">
      <c r="A97" s="373"/>
      <c r="B97" s="159" t="s">
        <v>255</v>
      </c>
      <c r="C97" s="142" t="s">
        <v>133</v>
      </c>
      <c r="D97" s="143">
        <v>1350</v>
      </c>
      <c r="E97" s="160">
        <v>44158</v>
      </c>
      <c r="F97" s="161" t="s">
        <v>41</v>
      </c>
      <c r="G97" s="377"/>
      <c r="H97" s="381"/>
    </row>
    <row r="98" spans="1:8" ht="18.75" x14ac:dyDescent="0.3">
      <c r="A98" s="373"/>
      <c r="B98" s="159" t="s">
        <v>186</v>
      </c>
      <c r="C98" s="142" t="s">
        <v>215</v>
      </c>
      <c r="D98" s="143">
        <v>2716.6</v>
      </c>
      <c r="E98" s="160">
        <v>44158</v>
      </c>
      <c r="F98" s="161" t="s">
        <v>41</v>
      </c>
      <c r="G98" s="377"/>
      <c r="H98" s="381"/>
    </row>
    <row r="99" spans="1:8" ht="18.75" x14ac:dyDescent="0.3">
      <c r="A99" s="373"/>
      <c r="B99" s="159" t="s">
        <v>216</v>
      </c>
      <c r="C99" s="142" t="s">
        <v>217</v>
      </c>
      <c r="D99" s="143">
        <v>1681.73</v>
      </c>
      <c r="E99" s="160">
        <v>44158</v>
      </c>
      <c r="F99" s="161" t="s">
        <v>41</v>
      </c>
      <c r="G99" s="377"/>
      <c r="H99" s="381"/>
    </row>
    <row r="100" spans="1:8" ht="18.75" x14ac:dyDescent="0.3">
      <c r="A100" s="373"/>
      <c r="B100" s="159" t="s">
        <v>186</v>
      </c>
      <c r="C100" s="142" t="s">
        <v>218</v>
      </c>
      <c r="D100" s="143">
        <v>1771.8</v>
      </c>
      <c r="E100" s="160">
        <v>44158</v>
      </c>
      <c r="F100" s="161" t="s">
        <v>41</v>
      </c>
      <c r="G100" s="377"/>
      <c r="H100" s="381"/>
    </row>
    <row r="101" spans="1:8" ht="18.75" x14ac:dyDescent="0.3">
      <c r="A101" s="373"/>
      <c r="B101" s="159" t="s">
        <v>186</v>
      </c>
      <c r="C101" s="142" t="s">
        <v>256</v>
      </c>
      <c r="D101" s="143">
        <v>3411.6</v>
      </c>
      <c r="E101" s="160">
        <v>44158</v>
      </c>
      <c r="F101" s="161" t="s">
        <v>41</v>
      </c>
      <c r="G101" s="377"/>
      <c r="H101" s="381"/>
    </row>
    <row r="102" spans="1:8" ht="18.75" x14ac:dyDescent="0.3">
      <c r="A102" s="373"/>
      <c r="B102" s="159" t="s">
        <v>222</v>
      </c>
      <c r="C102" s="142" t="s">
        <v>223</v>
      </c>
      <c r="D102" s="143">
        <v>489.72</v>
      </c>
      <c r="E102" s="160">
        <v>44158</v>
      </c>
      <c r="F102" s="161" t="s">
        <v>41</v>
      </c>
      <c r="G102" s="377"/>
      <c r="H102" s="381"/>
    </row>
    <row r="103" spans="1:8" ht="18.75" x14ac:dyDescent="0.3">
      <c r="A103" s="373"/>
      <c r="B103" s="159" t="s">
        <v>248</v>
      </c>
      <c r="C103" s="142" t="s">
        <v>224</v>
      </c>
      <c r="D103" s="143">
        <v>2805</v>
      </c>
      <c r="E103" s="160">
        <v>44158</v>
      </c>
      <c r="F103" s="161" t="s">
        <v>41</v>
      </c>
      <c r="G103" s="377"/>
      <c r="H103" s="381"/>
    </row>
    <row r="104" spans="1:8" ht="18.75" x14ac:dyDescent="0.3">
      <c r="A104" s="373"/>
      <c r="B104" s="159" t="s">
        <v>108</v>
      </c>
      <c r="C104" s="142" t="s">
        <v>43</v>
      </c>
      <c r="D104" s="143">
        <v>4464.6000000000004</v>
      </c>
      <c r="E104" s="160">
        <v>44162</v>
      </c>
      <c r="F104" s="161" t="s">
        <v>57</v>
      </c>
      <c r="G104" s="377"/>
      <c r="H104" s="381"/>
    </row>
    <row r="105" spans="1:8" ht="18.75" x14ac:dyDescent="0.3">
      <c r="A105" s="373"/>
      <c r="B105" s="159" t="s">
        <v>108</v>
      </c>
      <c r="C105" s="142" t="s">
        <v>43</v>
      </c>
      <c r="D105" s="143">
        <v>4423.2</v>
      </c>
      <c r="E105" s="160">
        <v>44162</v>
      </c>
      <c r="F105" s="161" t="s">
        <v>57</v>
      </c>
      <c r="G105" s="377"/>
      <c r="H105" s="381"/>
    </row>
    <row r="106" spans="1:8" ht="18.75" x14ac:dyDescent="0.3">
      <c r="A106" s="373"/>
      <c r="B106" s="159" t="s">
        <v>170</v>
      </c>
      <c r="C106" s="142" t="s">
        <v>229</v>
      </c>
      <c r="D106" s="143">
        <v>3238.2</v>
      </c>
      <c r="E106" s="160">
        <v>44162</v>
      </c>
      <c r="F106" s="161" t="s">
        <v>41</v>
      </c>
      <c r="G106" s="377"/>
      <c r="H106" s="381"/>
    </row>
    <row r="107" spans="1:8" ht="18.75" x14ac:dyDescent="0.3">
      <c r="A107" s="373"/>
      <c r="B107" s="159" t="s">
        <v>246</v>
      </c>
      <c r="C107" s="142" t="s">
        <v>230</v>
      </c>
      <c r="D107" s="143">
        <v>657</v>
      </c>
      <c r="E107" s="160">
        <v>44162</v>
      </c>
      <c r="F107" s="161" t="s">
        <v>41</v>
      </c>
      <c r="G107" s="377"/>
      <c r="H107" s="381"/>
    </row>
    <row r="108" spans="1:8" ht="18.75" x14ac:dyDescent="0.3">
      <c r="A108" s="373"/>
      <c r="B108" s="159" t="s">
        <v>246</v>
      </c>
      <c r="C108" s="142" t="s">
        <v>230</v>
      </c>
      <c r="D108" s="143">
        <v>1149.75</v>
      </c>
      <c r="E108" s="160">
        <v>44162</v>
      </c>
      <c r="F108" s="161" t="s">
        <v>41</v>
      </c>
      <c r="G108" s="377"/>
      <c r="H108" s="381"/>
    </row>
    <row r="109" spans="1:8" ht="18.75" x14ac:dyDescent="0.3">
      <c r="A109" s="373"/>
      <c r="B109" s="159" t="s">
        <v>170</v>
      </c>
      <c r="C109" s="142" t="s">
        <v>229</v>
      </c>
      <c r="D109" s="143">
        <v>1259.3</v>
      </c>
      <c r="E109" s="160">
        <v>44162</v>
      </c>
      <c r="F109" s="161" t="s">
        <v>41</v>
      </c>
      <c r="G109" s="377"/>
      <c r="H109" s="381"/>
    </row>
    <row r="110" spans="1:8" ht="18.75" x14ac:dyDescent="0.3">
      <c r="A110" s="373"/>
      <c r="B110" s="159" t="s">
        <v>146</v>
      </c>
      <c r="C110" s="142" t="s">
        <v>257</v>
      </c>
      <c r="D110" s="143">
        <v>5390</v>
      </c>
      <c r="E110" s="160">
        <v>44165</v>
      </c>
      <c r="F110" s="161" t="s">
        <v>41</v>
      </c>
      <c r="G110" s="377"/>
      <c r="H110" s="381"/>
    </row>
    <row r="111" spans="1:8" ht="18.75" x14ac:dyDescent="0.3">
      <c r="A111" s="373"/>
      <c r="B111" s="159" t="s">
        <v>146</v>
      </c>
      <c r="C111" s="142" t="s">
        <v>232</v>
      </c>
      <c r="D111" s="143">
        <v>3750</v>
      </c>
      <c r="E111" s="160">
        <v>44165</v>
      </c>
      <c r="F111" s="161" t="s">
        <v>41</v>
      </c>
      <c r="G111" s="377"/>
      <c r="H111" s="381"/>
    </row>
    <row r="112" spans="1:8" ht="18.75" x14ac:dyDescent="0.3">
      <c r="A112" s="373"/>
      <c r="B112" s="159" t="s">
        <v>233</v>
      </c>
      <c r="C112" s="142" t="s">
        <v>234</v>
      </c>
      <c r="D112" s="143">
        <v>1912.26</v>
      </c>
      <c r="E112" s="160">
        <v>44165</v>
      </c>
      <c r="F112" s="161" t="s">
        <v>41</v>
      </c>
      <c r="G112" s="377"/>
      <c r="H112" s="381"/>
    </row>
    <row r="113" spans="1:8" ht="18.75" x14ac:dyDescent="0.3">
      <c r="A113" s="373"/>
      <c r="B113" s="142" t="s">
        <v>248</v>
      </c>
      <c r="C113" s="142" t="s">
        <v>198</v>
      </c>
      <c r="D113" s="143">
        <v>2125</v>
      </c>
      <c r="E113" s="160">
        <v>44165</v>
      </c>
      <c r="F113" s="161" t="s">
        <v>41</v>
      </c>
      <c r="G113" s="377"/>
      <c r="H113" s="381"/>
    </row>
    <row r="114" spans="1:8" ht="19.5" thickBot="1" x14ac:dyDescent="0.35">
      <c r="A114" s="374"/>
      <c r="B114" s="162"/>
      <c r="C114" s="163"/>
      <c r="D114" s="164"/>
      <c r="E114" s="165"/>
      <c r="F114" s="166"/>
      <c r="G114" s="378"/>
      <c r="H114" s="382"/>
    </row>
    <row r="115" spans="1:8" ht="19.5" thickBot="1" x14ac:dyDescent="0.35">
      <c r="A115" s="146"/>
      <c r="B115" s="146"/>
      <c r="C115" s="146"/>
      <c r="D115" s="167">
        <f>SUM(D70:D114)</f>
        <v>113958.86</v>
      </c>
      <c r="E115" s="153"/>
      <c r="F115" s="168"/>
      <c r="G115" s="149"/>
      <c r="H115" s="150"/>
    </row>
    <row r="116" spans="1:8" ht="18.75" x14ac:dyDescent="0.3">
      <c r="A116" s="146"/>
      <c r="B116" s="146"/>
      <c r="C116" s="146"/>
      <c r="D116" s="152"/>
      <c r="E116" s="153"/>
      <c r="F116" s="146"/>
      <c r="G116" s="149"/>
      <c r="H116" s="150"/>
    </row>
    <row r="117" spans="1:8" ht="18.75" x14ac:dyDescent="0.3">
      <c r="A117" s="146"/>
      <c r="B117" s="146"/>
      <c r="C117" s="146"/>
      <c r="D117" s="152"/>
      <c r="E117" s="153"/>
      <c r="F117" s="146"/>
      <c r="G117" s="149"/>
      <c r="H117" s="150"/>
    </row>
    <row r="118" spans="1:8" ht="18.75" x14ac:dyDescent="0.3">
      <c r="A118" s="372" t="s">
        <v>81</v>
      </c>
      <c r="B118" s="137" t="s">
        <v>150</v>
      </c>
      <c r="C118" s="137" t="s">
        <v>117</v>
      </c>
      <c r="D118" s="138">
        <v>2700</v>
      </c>
      <c r="E118" s="139">
        <v>44141</v>
      </c>
      <c r="F118" s="140" t="s">
        <v>151</v>
      </c>
      <c r="G118" s="376">
        <v>3.4299999999999997E-2</v>
      </c>
      <c r="H118" s="380">
        <v>3.6799999999999999E-2</v>
      </c>
    </row>
    <row r="119" spans="1:8" ht="18.75" x14ac:dyDescent="0.3">
      <c r="A119" s="372"/>
      <c r="B119" s="137" t="s">
        <v>150</v>
      </c>
      <c r="C119" s="137" t="s">
        <v>117</v>
      </c>
      <c r="D119" s="138">
        <v>2700</v>
      </c>
      <c r="E119" s="139">
        <v>44151</v>
      </c>
      <c r="F119" s="140" t="s">
        <v>151</v>
      </c>
      <c r="G119" s="376"/>
      <c r="H119" s="380"/>
    </row>
    <row r="120" spans="1:8" ht="18.75" x14ac:dyDescent="0.3">
      <c r="A120" s="372"/>
      <c r="B120" s="137" t="s">
        <v>85</v>
      </c>
      <c r="C120" s="137" t="s">
        <v>259</v>
      </c>
      <c r="D120" s="138">
        <v>2379.4699999999998</v>
      </c>
      <c r="E120" s="139">
        <v>44153</v>
      </c>
      <c r="F120" s="140" t="s">
        <v>41</v>
      </c>
      <c r="G120" s="376"/>
      <c r="H120" s="380"/>
    </row>
    <row r="121" spans="1:8" ht="18.75" x14ac:dyDescent="0.3">
      <c r="A121" s="372"/>
      <c r="B121" s="137" t="s">
        <v>150</v>
      </c>
      <c r="C121" s="137" t="s">
        <v>117</v>
      </c>
      <c r="D121" s="138">
        <v>2700</v>
      </c>
      <c r="E121" s="139">
        <v>44158</v>
      </c>
      <c r="F121" s="140" t="s">
        <v>151</v>
      </c>
      <c r="G121" s="376"/>
      <c r="H121" s="380"/>
    </row>
    <row r="122" spans="1:8" ht="18.75" x14ac:dyDescent="0.3">
      <c r="A122" s="372"/>
      <c r="B122" s="137" t="s">
        <v>126</v>
      </c>
      <c r="C122" s="137" t="s">
        <v>122</v>
      </c>
      <c r="D122" s="138">
        <v>1063</v>
      </c>
      <c r="E122" s="139">
        <v>44158</v>
      </c>
      <c r="F122" s="140" t="s">
        <v>41</v>
      </c>
      <c r="G122" s="376"/>
      <c r="H122" s="380"/>
    </row>
    <row r="123" spans="1:8" ht="18.75" x14ac:dyDescent="0.3">
      <c r="A123" s="372"/>
      <c r="B123" s="137" t="s">
        <v>150</v>
      </c>
      <c r="C123" s="137" t="s">
        <v>117</v>
      </c>
      <c r="D123" s="138">
        <v>2900</v>
      </c>
      <c r="E123" s="139">
        <v>44162</v>
      </c>
      <c r="F123" s="140" t="s">
        <v>151</v>
      </c>
      <c r="G123" s="376"/>
      <c r="H123" s="380"/>
    </row>
    <row r="124" spans="1:8" ht="18.75" x14ac:dyDescent="0.3">
      <c r="A124" s="372"/>
      <c r="B124" s="137"/>
      <c r="C124" s="158"/>
      <c r="D124" s="138"/>
      <c r="E124" s="139"/>
      <c r="F124" s="140"/>
      <c r="G124" s="376"/>
      <c r="H124" s="380"/>
    </row>
    <row r="125" spans="1:8" ht="19.5" thickBot="1" x14ac:dyDescent="0.35">
      <c r="A125" s="372"/>
      <c r="B125" s="169"/>
      <c r="C125" s="169"/>
      <c r="D125" s="170"/>
      <c r="E125" s="171"/>
      <c r="F125" s="140"/>
      <c r="G125" s="376"/>
      <c r="H125" s="380"/>
    </row>
    <row r="126" spans="1:8" ht="19.5" thickBot="1" x14ac:dyDescent="0.35">
      <c r="A126" s="172"/>
      <c r="B126" s="146"/>
      <c r="C126" s="146"/>
      <c r="D126" s="173">
        <f>SUM(D118:D125)</f>
        <v>14442.47</v>
      </c>
      <c r="E126" s="153"/>
      <c r="F126" s="146"/>
      <c r="G126" s="174"/>
      <c r="H126" s="175"/>
    </row>
    <row r="127" spans="1:8" ht="18.75" x14ac:dyDescent="0.3">
      <c r="A127" s="172"/>
      <c r="B127" s="146"/>
      <c r="C127" s="146"/>
      <c r="D127" s="152"/>
      <c r="E127" s="153"/>
      <c r="F127" s="146"/>
      <c r="G127" s="174"/>
      <c r="H127" s="175"/>
    </row>
    <row r="128" spans="1:8" ht="18.75" x14ac:dyDescent="0.3">
      <c r="A128" s="387" t="s">
        <v>82</v>
      </c>
      <c r="B128" s="169" t="s">
        <v>137</v>
      </c>
      <c r="C128" s="169" t="s">
        <v>136</v>
      </c>
      <c r="D128" s="170">
        <v>600</v>
      </c>
      <c r="E128" s="176">
        <v>44141</v>
      </c>
      <c r="F128" s="177" t="s">
        <v>41</v>
      </c>
      <c r="G128" s="383">
        <v>1.4999999999999999E-2</v>
      </c>
      <c r="H128" s="385">
        <v>3.1099999999999999E-2</v>
      </c>
    </row>
    <row r="129" spans="1:8" ht="18.75" x14ac:dyDescent="0.3">
      <c r="A129" s="387"/>
      <c r="B129" s="169" t="s">
        <v>60</v>
      </c>
      <c r="C129" s="178" t="s">
        <v>120</v>
      </c>
      <c r="D129" s="179">
        <v>455.6</v>
      </c>
      <c r="E129" s="176">
        <v>44145</v>
      </c>
      <c r="F129" s="177" t="s">
        <v>41</v>
      </c>
      <c r="G129" s="383"/>
      <c r="H129" s="385"/>
    </row>
    <row r="130" spans="1:8" ht="18.75" x14ac:dyDescent="0.3">
      <c r="A130" s="387"/>
      <c r="B130" s="177"/>
      <c r="C130" s="177"/>
      <c r="D130" s="180"/>
      <c r="E130" s="181"/>
      <c r="F130" s="177"/>
      <c r="G130" s="383"/>
      <c r="H130" s="385"/>
    </row>
    <row r="131" spans="1:8" ht="19.5" thickBot="1" x14ac:dyDescent="0.35">
      <c r="A131" s="388"/>
      <c r="B131" s="163"/>
      <c r="C131" s="182"/>
      <c r="D131" s="183"/>
      <c r="E131" s="184"/>
      <c r="F131" s="185"/>
      <c r="G131" s="384"/>
      <c r="H131" s="386"/>
    </row>
    <row r="132" spans="1:8" ht="19.5" thickBot="1" x14ac:dyDescent="0.35">
      <c r="A132" s="172"/>
      <c r="B132" s="146"/>
      <c r="C132" s="146"/>
      <c r="D132" s="167">
        <f>SUM(D128:D131)</f>
        <v>1055.5999999999999</v>
      </c>
      <c r="E132" s="153"/>
      <c r="F132" s="146"/>
      <c r="G132" s="174"/>
      <c r="H132" s="175"/>
    </row>
    <row r="133" spans="1:8" ht="19.5" thickBot="1" x14ac:dyDescent="0.35">
      <c r="A133" s="172"/>
      <c r="B133" s="146"/>
      <c r="C133" s="146"/>
      <c r="D133" s="152"/>
      <c r="E133" s="153"/>
      <c r="F133" s="146"/>
      <c r="G133" s="174"/>
      <c r="H133" s="175"/>
    </row>
    <row r="134" spans="1:8" ht="18.75" x14ac:dyDescent="0.3">
      <c r="A134" s="371" t="s">
        <v>26</v>
      </c>
      <c r="B134" s="154" t="s">
        <v>155</v>
      </c>
      <c r="C134" s="186" t="s">
        <v>261</v>
      </c>
      <c r="D134" s="187">
        <v>14808.43</v>
      </c>
      <c r="E134" s="188">
        <v>44138</v>
      </c>
      <c r="F134" s="157" t="s">
        <v>41</v>
      </c>
      <c r="G134" s="375">
        <f>D138/D227</f>
        <v>0.13792927039407449</v>
      </c>
      <c r="H134" s="379">
        <v>0.1167</v>
      </c>
    </row>
    <row r="135" spans="1:8" ht="18.75" x14ac:dyDescent="0.3">
      <c r="A135" s="373"/>
      <c r="B135" s="189" t="s">
        <v>90</v>
      </c>
      <c r="C135" s="190" t="s">
        <v>258</v>
      </c>
      <c r="D135" s="191">
        <v>2466.88</v>
      </c>
      <c r="E135" s="192">
        <v>44153</v>
      </c>
      <c r="F135" s="193" t="s">
        <v>49</v>
      </c>
      <c r="G135" s="377"/>
      <c r="H135" s="381"/>
    </row>
    <row r="136" spans="1:8" ht="18.75" x14ac:dyDescent="0.3">
      <c r="A136" s="373"/>
      <c r="B136" s="189" t="s">
        <v>155</v>
      </c>
      <c r="C136" s="190" t="s">
        <v>260</v>
      </c>
      <c r="D136" s="191">
        <v>14808.43</v>
      </c>
      <c r="E136" s="192">
        <v>44162</v>
      </c>
      <c r="F136" s="193" t="s">
        <v>41</v>
      </c>
      <c r="G136" s="377"/>
      <c r="H136" s="381"/>
    </row>
    <row r="137" spans="1:8" ht="19.5" thickBot="1" x14ac:dyDescent="0.35">
      <c r="A137" s="374"/>
      <c r="B137" s="163"/>
      <c r="C137" s="162"/>
      <c r="D137" s="164"/>
      <c r="E137" s="165"/>
      <c r="F137" s="163"/>
      <c r="G137" s="378"/>
      <c r="H137" s="382"/>
    </row>
    <row r="138" spans="1:8" ht="19.5" thickBot="1" x14ac:dyDescent="0.35">
      <c r="A138" s="172"/>
      <c r="B138" s="194"/>
      <c r="C138" s="194"/>
      <c r="D138" s="167">
        <f>SUM(D134:D137)</f>
        <v>32083.74</v>
      </c>
      <c r="E138" s="195"/>
      <c r="F138" s="194"/>
      <c r="G138" s="174"/>
      <c r="H138" s="175"/>
    </row>
    <row r="139" spans="1:8" ht="18.75" x14ac:dyDescent="0.3">
      <c r="A139" s="172"/>
      <c r="B139" s="194"/>
      <c r="C139" s="194"/>
      <c r="D139" s="196"/>
      <c r="E139" s="195"/>
      <c r="F139" s="194"/>
      <c r="G139" s="174"/>
      <c r="H139" s="175"/>
    </row>
    <row r="140" spans="1:8" ht="18.75" x14ac:dyDescent="0.3">
      <c r="A140" s="172"/>
      <c r="B140" s="194"/>
      <c r="C140" s="194"/>
      <c r="D140" s="196"/>
      <c r="E140" s="195"/>
      <c r="F140" s="194"/>
      <c r="G140" s="174"/>
      <c r="H140" s="175"/>
    </row>
    <row r="141" spans="1:8" ht="18.75" x14ac:dyDescent="0.3">
      <c r="A141" s="387" t="s">
        <v>83</v>
      </c>
      <c r="B141" s="137" t="s">
        <v>50</v>
      </c>
      <c r="C141" s="140" t="s">
        <v>110</v>
      </c>
      <c r="D141" s="138">
        <v>1451.55</v>
      </c>
      <c r="E141" s="171">
        <v>44138</v>
      </c>
      <c r="F141" s="177" t="s">
        <v>264</v>
      </c>
      <c r="G141" s="383">
        <v>6.6699999999999995E-2</v>
      </c>
      <c r="H141" s="385">
        <v>0.1085</v>
      </c>
    </row>
    <row r="142" spans="1:8" ht="18.75" x14ac:dyDescent="0.3">
      <c r="A142" s="387"/>
      <c r="B142" s="137" t="s">
        <v>58</v>
      </c>
      <c r="C142" s="140" t="s">
        <v>88</v>
      </c>
      <c r="D142" s="138">
        <v>133.36000000000001</v>
      </c>
      <c r="E142" s="171">
        <v>44140</v>
      </c>
      <c r="F142" s="177" t="s">
        <v>40</v>
      </c>
      <c r="G142" s="383"/>
      <c r="H142" s="385"/>
    </row>
    <row r="143" spans="1:8" ht="18.75" x14ac:dyDescent="0.3">
      <c r="A143" s="387"/>
      <c r="B143" s="137" t="s">
        <v>58</v>
      </c>
      <c r="C143" s="140" t="s">
        <v>109</v>
      </c>
      <c r="D143" s="138">
        <v>312.06</v>
      </c>
      <c r="E143" s="171">
        <v>44141</v>
      </c>
      <c r="F143" s="177" t="s">
        <v>40</v>
      </c>
      <c r="G143" s="383"/>
      <c r="H143" s="385"/>
    </row>
    <row r="144" spans="1:8" ht="18.75" x14ac:dyDescent="0.3">
      <c r="A144" s="387"/>
      <c r="B144" s="137" t="s">
        <v>77</v>
      </c>
      <c r="C144" s="140" t="s">
        <v>119</v>
      </c>
      <c r="D144" s="138">
        <v>466.78</v>
      </c>
      <c r="E144" s="171">
        <v>44145</v>
      </c>
      <c r="F144" s="177" t="s">
        <v>40</v>
      </c>
      <c r="G144" s="383"/>
      <c r="H144" s="385"/>
    </row>
    <row r="145" spans="1:8" ht="18.75" x14ac:dyDescent="0.3">
      <c r="A145" s="387"/>
      <c r="B145" s="137" t="s">
        <v>77</v>
      </c>
      <c r="C145" s="140" t="s">
        <v>127</v>
      </c>
      <c r="D145" s="138">
        <v>1317.37</v>
      </c>
      <c r="E145" s="171">
        <v>44145</v>
      </c>
      <c r="F145" s="177" t="s">
        <v>40</v>
      </c>
      <c r="G145" s="383"/>
      <c r="H145" s="385"/>
    </row>
    <row r="146" spans="1:8" ht="18.75" x14ac:dyDescent="0.3">
      <c r="A146" s="387"/>
      <c r="B146" s="137" t="s">
        <v>50</v>
      </c>
      <c r="C146" s="140" t="s">
        <v>110</v>
      </c>
      <c r="D146" s="138">
        <v>1435.51</v>
      </c>
      <c r="E146" s="171">
        <v>44145</v>
      </c>
      <c r="F146" s="177" t="s">
        <v>264</v>
      </c>
      <c r="G146" s="383"/>
      <c r="H146" s="385"/>
    </row>
    <row r="147" spans="1:8" ht="18.75" x14ac:dyDescent="0.3">
      <c r="A147" s="387"/>
      <c r="B147" s="142" t="s">
        <v>50</v>
      </c>
      <c r="C147" s="161" t="s">
        <v>110</v>
      </c>
      <c r="D147" s="143">
        <v>1948.15</v>
      </c>
      <c r="E147" s="197">
        <v>44153</v>
      </c>
      <c r="F147" s="198" t="s">
        <v>41</v>
      </c>
      <c r="G147" s="383"/>
      <c r="H147" s="385"/>
    </row>
    <row r="148" spans="1:8" ht="18.75" x14ac:dyDescent="0.3">
      <c r="A148" s="387"/>
      <c r="B148" s="161" t="s">
        <v>78</v>
      </c>
      <c r="C148" s="161" t="s">
        <v>262</v>
      </c>
      <c r="D148" s="199">
        <v>2991.37</v>
      </c>
      <c r="E148" s="200">
        <v>44153</v>
      </c>
      <c r="F148" s="198" t="s">
        <v>40</v>
      </c>
      <c r="G148" s="383"/>
      <c r="H148" s="385"/>
    </row>
    <row r="149" spans="1:8" ht="18.75" x14ac:dyDescent="0.3">
      <c r="A149" s="387"/>
      <c r="B149" s="161" t="s">
        <v>78</v>
      </c>
      <c r="C149" s="161" t="s">
        <v>263</v>
      </c>
      <c r="D149" s="199">
        <v>283.13</v>
      </c>
      <c r="E149" s="200">
        <v>44153</v>
      </c>
      <c r="F149" s="198" t="s">
        <v>40</v>
      </c>
      <c r="G149" s="383"/>
      <c r="H149" s="385"/>
    </row>
    <row r="150" spans="1:8" ht="18.75" x14ac:dyDescent="0.3">
      <c r="A150" s="387"/>
      <c r="B150" s="161" t="s">
        <v>50</v>
      </c>
      <c r="C150" s="161" t="s">
        <v>110</v>
      </c>
      <c r="D150" s="199">
        <v>1473.8</v>
      </c>
      <c r="E150" s="200">
        <v>44158</v>
      </c>
      <c r="F150" s="198" t="s">
        <v>41</v>
      </c>
      <c r="G150" s="383"/>
      <c r="H150" s="385"/>
    </row>
    <row r="151" spans="1:8" ht="18.75" x14ac:dyDescent="0.3">
      <c r="A151" s="387"/>
      <c r="B151" s="161" t="s">
        <v>138</v>
      </c>
      <c r="C151" s="161" t="s">
        <v>265</v>
      </c>
      <c r="D151" s="199">
        <v>39.99</v>
      </c>
      <c r="E151" s="200">
        <v>44162</v>
      </c>
      <c r="F151" s="198" t="s">
        <v>40</v>
      </c>
      <c r="G151" s="383"/>
      <c r="H151" s="385"/>
    </row>
    <row r="152" spans="1:8" ht="18.75" x14ac:dyDescent="0.3">
      <c r="A152" s="387"/>
      <c r="B152" s="161" t="s">
        <v>50</v>
      </c>
      <c r="C152" s="161" t="s">
        <v>110</v>
      </c>
      <c r="D152" s="199">
        <v>1554.85</v>
      </c>
      <c r="E152" s="200">
        <v>44162</v>
      </c>
      <c r="F152" s="198" t="s">
        <v>40</v>
      </c>
      <c r="G152" s="383"/>
      <c r="H152" s="385"/>
    </row>
    <row r="153" spans="1:8" ht="19.5" thickBot="1" x14ac:dyDescent="0.35">
      <c r="A153" s="388"/>
      <c r="B153" s="162"/>
      <c r="C153" s="163"/>
      <c r="D153" s="164"/>
      <c r="E153" s="165"/>
      <c r="F153" s="201"/>
      <c r="G153" s="384"/>
      <c r="H153" s="386"/>
    </row>
    <row r="154" spans="1:8" ht="19.5" thickBot="1" x14ac:dyDescent="0.35">
      <c r="A154" s="402"/>
      <c r="B154" s="403"/>
      <c r="C154" s="146"/>
      <c r="D154" s="202">
        <f>SUM(D141:D153)</f>
        <v>13407.92</v>
      </c>
      <c r="E154" s="153"/>
      <c r="F154" s="146"/>
      <c r="G154" s="174"/>
      <c r="H154" s="175"/>
    </row>
    <row r="155" spans="1:8" ht="19.5" thickBot="1" x14ac:dyDescent="0.35">
      <c r="A155" s="388"/>
      <c r="B155" s="404"/>
      <c r="C155" s="146"/>
      <c r="D155" s="152"/>
      <c r="E155" s="153"/>
      <c r="F155" s="146"/>
      <c r="G155" s="174"/>
      <c r="H155" s="175"/>
    </row>
    <row r="156" spans="1:8" ht="18.75" x14ac:dyDescent="0.3">
      <c r="A156" s="387" t="s">
        <v>84</v>
      </c>
      <c r="B156" s="203" t="s">
        <v>56</v>
      </c>
      <c r="C156" s="204" t="s">
        <v>267</v>
      </c>
      <c r="D156" s="205">
        <v>54.95</v>
      </c>
      <c r="E156" s="181">
        <v>44139</v>
      </c>
      <c r="F156" s="206" t="s">
        <v>42</v>
      </c>
      <c r="G156" s="383">
        <v>6.9999999999999999E-4</v>
      </c>
      <c r="H156" s="385">
        <v>6.9999999999999999E-4</v>
      </c>
    </row>
    <row r="157" spans="1:8" ht="18.75" x14ac:dyDescent="0.3">
      <c r="A157" s="387"/>
      <c r="B157" s="203" t="s">
        <v>56</v>
      </c>
      <c r="C157" s="207" t="s">
        <v>153</v>
      </c>
      <c r="D157" s="208">
        <v>1.2</v>
      </c>
      <c r="E157" s="209">
        <v>44144</v>
      </c>
      <c r="F157" s="210" t="s">
        <v>42</v>
      </c>
      <c r="G157" s="383"/>
      <c r="H157" s="385"/>
    </row>
    <row r="158" spans="1:8" ht="18.75" x14ac:dyDescent="0.3">
      <c r="A158" s="387"/>
      <c r="B158" s="203" t="s">
        <v>56</v>
      </c>
      <c r="C158" s="207" t="s">
        <v>153</v>
      </c>
      <c r="D158" s="208">
        <v>1.2</v>
      </c>
      <c r="E158" s="209">
        <v>44144</v>
      </c>
      <c r="F158" s="210" t="s">
        <v>42</v>
      </c>
      <c r="G158" s="383"/>
      <c r="H158" s="385"/>
    </row>
    <row r="159" spans="1:8" ht="18.75" x14ac:dyDescent="0.3">
      <c r="A159" s="387"/>
      <c r="B159" s="203" t="s">
        <v>56</v>
      </c>
      <c r="C159" s="207" t="s">
        <v>153</v>
      </c>
      <c r="D159" s="208">
        <v>1.2</v>
      </c>
      <c r="E159" s="209">
        <v>44144</v>
      </c>
      <c r="F159" s="210" t="s">
        <v>42</v>
      </c>
      <c r="G159" s="383"/>
      <c r="H159" s="385"/>
    </row>
    <row r="160" spans="1:8" ht="18.75" x14ac:dyDescent="0.3">
      <c r="A160" s="387"/>
      <c r="B160" s="203" t="s">
        <v>56</v>
      </c>
      <c r="C160" s="207" t="s">
        <v>153</v>
      </c>
      <c r="D160" s="208">
        <v>1.2</v>
      </c>
      <c r="E160" s="209">
        <v>44144</v>
      </c>
      <c r="F160" s="210" t="s">
        <v>42</v>
      </c>
      <c r="G160" s="383"/>
      <c r="H160" s="385"/>
    </row>
    <row r="161" spans="1:8" ht="18.75" x14ac:dyDescent="0.3">
      <c r="A161" s="387"/>
      <c r="B161" s="203" t="s">
        <v>56</v>
      </c>
      <c r="C161" s="207" t="s">
        <v>153</v>
      </c>
      <c r="D161" s="208">
        <v>1.2</v>
      </c>
      <c r="E161" s="209">
        <v>44144</v>
      </c>
      <c r="F161" s="210" t="s">
        <v>42</v>
      </c>
      <c r="G161" s="383"/>
      <c r="H161" s="385"/>
    </row>
    <row r="162" spans="1:8" ht="18.75" x14ac:dyDescent="0.3">
      <c r="A162" s="387"/>
      <c r="B162" s="203" t="s">
        <v>56</v>
      </c>
      <c r="C162" s="207" t="s">
        <v>153</v>
      </c>
      <c r="D162" s="208">
        <v>1.2</v>
      </c>
      <c r="E162" s="209">
        <v>44144</v>
      </c>
      <c r="F162" s="210" t="s">
        <v>42</v>
      </c>
      <c r="G162" s="383"/>
      <c r="H162" s="385"/>
    </row>
    <row r="163" spans="1:8" ht="18.75" x14ac:dyDescent="0.3">
      <c r="A163" s="387"/>
      <c r="B163" s="203" t="s">
        <v>56</v>
      </c>
      <c r="C163" s="207" t="s">
        <v>153</v>
      </c>
      <c r="D163" s="208">
        <v>1.2</v>
      </c>
      <c r="E163" s="209">
        <v>44144</v>
      </c>
      <c r="F163" s="210" t="s">
        <v>42</v>
      </c>
      <c r="G163" s="383"/>
      <c r="H163" s="385"/>
    </row>
    <row r="164" spans="1:8" ht="18.75" x14ac:dyDescent="0.3">
      <c r="A164" s="387"/>
      <c r="B164" s="203" t="s">
        <v>56</v>
      </c>
      <c r="C164" s="207" t="s">
        <v>153</v>
      </c>
      <c r="D164" s="208">
        <v>1.2</v>
      </c>
      <c r="E164" s="209">
        <v>44144</v>
      </c>
      <c r="F164" s="210" t="s">
        <v>42</v>
      </c>
      <c r="G164" s="383"/>
      <c r="H164" s="385"/>
    </row>
    <row r="165" spans="1:8" ht="18.75" x14ac:dyDescent="0.3">
      <c r="A165" s="387"/>
      <c r="B165" s="203" t="s">
        <v>56</v>
      </c>
      <c r="C165" s="207" t="s">
        <v>153</v>
      </c>
      <c r="D165" s="208">
        <v>1.2</v>
      </c>
      <c r="E165" s="209">
        <v>44144</v>
      </c>
      <c r="F165" s="210" t="s">
        <v>42</v>
      </c>
      <c r="G165" s="383"/>
      <c r="H165" s="385"/>
    </row>
    <row r="166" spans="1:8" ht="18.75" x14ac:dyDescent="0.3">
      <c r="A166" s="387"/>
      <c r="B166" s="203" t="s">
        <v>56</v>
      </c>
      <c r="C166" s="207" t="s">
        <v>153</v>
      </c>
      <c r="D166" s="208">
        <v>1.2</v>
      </c>
      <c r="E166" s="209">
        <v>44144</v>
      </c>
      <c r="F166" s="210" t="s">
        <v>42</v>
      </c>
      <c r="G166" s="383"/>
      <c r="H166" s="385"/>
    </row>
    <row r="167" spans="1:8" ht="18.75" x14ac:dyDescent="0.3">
      <c r="A167" s="387"/>
      <c r="B167" s="203" t="s">
        <v>56</v>
      </c>
      <c r="C167" s="207" t="s">
        <v>153</v>
      </c>
      <c r="D167" s="208">
        <v>1.2</v>
      </c>
      <c r="E167" s="209">
        <v>44144</v>
      </c>
      <c r="F167" s="210" t="s">
        <v>42</v>
      </c>
      <c r="G167" s="383"/>
      <c r="H167" s="385"/>
    </row>
    <row r="168" spans="1:8" ht="18.75" x14ac:dyDescent="0.3">
      <c r="A168" s="387"/>
      <c r="B168" s="203" t="s">
        <v>56</v>
      </c>
      <c r="C168" s="207" t="s">
        <v>153</v>
      </c>
      <c r="D168" s="208">
        <v>1.2</v>
      </c>
      <c r="E168" s="209">
        <v>44144</v>
      </c>
      <c r="F168" s="210" t="s">
        <v>42</v>
      </c>
      <c r="G168" s="383"/>
      <c r="H168" s="385"/>
    </row>
    <row r="169" spans="1:8" ht="18.75" x14ac:dyDescent="0.3">
      <c r="A169" s="387"/>
      <c r="B169" s="203" t="s">
        <v>56</v>
      </c>
      <c r="C169" s="207" t="s">
        <v>153</v>
      </c>
      <c r="D169" s="208">
        <v>1.2</v>
      </c>
      <c r="E169" s="209">
        <v>44144</v>
      </c>
      <c r="F169" s="210" t="s">
        <v>42</v>
      </c>
      <c r="G169" s="383"/>
      <c r="H169" s="385"/>
    </row>
    <row r="170" spans="1:8" ht="18.75" x14ac:dyDescent="0.3">
      <c r="A170" s="387"/>
      <c r="B170" s="203" t="s">
        <v>56</v>
      </c>
      <c r="C170" s="207" t="s">
        <v>153</v>
      </c>
      <c r="D170" s="208">
        <v>1.2</v>
      </c>
      <c r="E170" s="209">
        <v>44144</v>
      </c>
      <c r="F170" s="210" t="s">
        <v>42</v>
      </c>
      <c r="G170" s="383"/>
      <c r="H170" s="385"/>
    </row>
    <row r="171" spans="1:8" ht="18.75" x14ac:dyDescent="0.3">
      <c r="A171" s="387"/>
      <c r="B171" s="203" t="s">
        <v>56</v>
      </c>
      <c r="C171" s="207" t="s">
        <v>153</v>
      </c>
      <c r="D171" s="208">
        <v>1.2</v>
      </c>
      <c r="E171" s="209">
        <v>44144</v>
      </c>
      <c r="F171" s="210" t="s">
        <v>42</v>
      </c>
      <c r="G171" s="383"/>
      <c r="H171" s="385"/>
    </row>
    <row r="172" spans="1:8" ht="18.75" x14ac:dyDescent="0.3">
      <c r="A172" s="387"/>
      <c r="B172" s="203" t="s">
        <v>56</v>
      </c>
      <c r="C172" s="207" t="s">
        <v>153</v>
      </c>
      <c r="D172" s="208">
        <v>1.2</v>
      </c>
      <c r="E172" s="209">
        <v>44144</v>
      </c>
      <c r="F172" s="210" t="s">
        <v>42</v>
      </c>
      <c r="G172" s="383"/>
      <c r="H172" s="385"/>
    </row>
    <row r="173" spans="1:8" ht="18.75" x14ac:dyDescent="0.3">
      <c r="A173" s="387"/>
      <c r="B173" s="203" t="s">
        <v>56</v>
      </c>
      <c r="C173" s="207" t="s">
        <v>153</v>
      </c>
      <c r="D173" s="208">
        <v>1.2</v>
      </c>
      <c r="E173" s="209">
        <v>44144</v>
      </c>
      <c r="F173" s="210" t="s">
        <v>42</v>
      </c>
      <c r="G173" s="383"/>
      <c r="H173" s="385"/>
    </row>
    <row r="174" spans="1:8" ht="18.75" x14ac:dyDescent="0.3">
      <c r="A174" s="387"/>
      <c r="B174" s="203" t="s">
        <v>56</v>
      </c>
      <c r="C174" s="207" t="s">
        <v>153</v>
      </c>
      <c r="D174" s="208">
        <v>1.2</v>
      </c>
      <c r="E174" s="209">
        <v>44144</v>
      </c>
      <c r="F174" s="210" t="s">
        <v>42</v>
      </c>
      <c r="G174" s="383"/>
      <c r="H174" s="385"/>
    </row>
    <row r="175" spans="1:8" ht="18.75" x14ac:dyDescent="0.3">
      <c r="A175" s="387"/>
      <c r="B175" s="203" t="s">
        <v>56</v>
      </c>
      <c r="C175" s="207" t="s">
        <v>153</v>
      </c>
      <c r="D175" s="208">
        <v>1.2</v>
      </c>
      <c r="E175" s="209">
        <v>44144</v>
      </c>
      <c r="F175" s="210" t="s">
        <v>42</v>
      </c>
      <c r="G175" s="383"/>
      <c r="H175" s="385"/>
    </row>
    <row r="176" spans="1:8" ht="18.75" x14ac:dyDescent="0.3">
      <c r="A176" s="387"/>
      <c r="B176" s="203" t="s">
        <v>56</v>
      </c>
      <c r="C176" s="207" t="s">
        <v>153</v>
      </c>
      <c r="D176" s="208">
        <v>1.2</v>
      </c>
      <c r="E176" s="209">
        <v>44144</v>
      </c>
      <c r="F176" s="210" t="s">
        <v>42</v>
      </c>
      <c r="G176" s="383"/>
      <c r="H176" s="385"/>
    </row>
    <row r="177" spans="1:8" ht="18.75" x14ac:dyDescent="0.3">
      <c r="A177" s="387"/>
      <c r="B177" s="203" t="s">
        <v>56</v>
      </c>
      <c r="C177" s="207" t="s">
        <v>153</v>
      </c>
      <c r="D177" s="208">
        <v>1.2</v>
      </c>
      <c r="E177" s="209">
        <v>44144</v>
      </c>
      <c r="F177" s="210" t="s">
        <v>42</v>
      </c>
      <c r="G177" s="383"/>
      <c r="H177" s="385"/>
    </row>
    <row r="178" spans="1:8" ht="18.75" x14ac:dyDescent="0.3">
      <c r="A178" s="387"/>
      <c r="B178" s="203" t="s">
        <v>56</v>
      </c>
      <c r="C178" s="207" t="s">
        <v>153</v>
      </c>
      <c r="D178" s="208">
        <v>1.2</v>
      </c>
      <c r="E178" s="209">
        <v>44147</v>
      </c>
      <c r="F178" s="210" t="s">
        <v>42</v>
      </c>
      <c r="G178" s="383"/>
      <c r="H178" s="385"/>
    </row>
    <row r="179" spans="1:8" ht="18.75" x14ac:dyDescent="0.3">
      <c r="A179" s="387"/>
      <c r="B179" s="203" t="s">
        <v>56</v>
      </c>
      <c r="C179" s="207" t="s">
        <v>153</v>
      </c>
      <c r="D179" s="208">
        <v>1.2</v>
      </c>
      <c r="E179" s="209">
        <v>44151</v>
      </c>
      <c r="F179" s="210" t="s">
        <v>42</v>
      </c>
      <c r="G179" s="383"/>
      <c r="H179" s="385"/>
    </row>
    <row r="180" spans="1:8" ht="18.75" x14ac:dyDescent="0.3">
      <c r="A180" s="387"/>
      <c r="B180" s="203" t="s">
        <v>56</v>
      </c>
      <c r="C180" s="207" t="s">
        <v>92</v>
      </c>
      <c r="D180" s="208">
        <v>10.45</v>
      </c>
      <c r="E180" s="209">
        <v>44151</v>
      </c>
      <c r="F180" s="210" t="s">
        <v>42</v>
      </c>
      <c r="G180" s="383"/>
      <c r="H180" s="385"/>
    </row>
    <row r="181" spans="1:8" ht="18.75" x14ac:dyDescent="0.3">
      <c r="A181" s="387"/>
      <c r="B181" s="203" t="s">
        <v>56</v>
      </c>
      <c r="C181" s="207" t="s">
        <v>153</v>
      </c>
      <c r="D181" s="208">
        <v>1.2</v>
      </c>
      <c r="E181" s="209">
        <v>44152</v>
      </c>
      <c r="F181" s="210" t="s">
        <v>42</v>
      </c>
      <c r="G181" s="383"/>
      <c r="H181" s="385"/>
    </row>
    <row r="182" spans="1:8" ht="18.75" x14ac:dyDescent="0.3">
      <c r="A182" s="387"/>
      <c r="B182" s="211" t="s">
        <v>56</v>
      </c>
      <c r="C182" s="212" t="s">
        <v>153</v>
      </c>
      <c r="D182" s="213">
        <v>1.2</v>
      </c>
      <c r="E182" s="214">
        <v>44153</v>
      </c>
      <c r="F182" s="215" t="s">
        <v>42</v>
      </c>
      <c r="G182" s="383"/>
      <c r="H182" s="385"/>
    </row>
    <row r="183" spans="1:8" ht="18.75" x14ac:dyDescent="0.3">
      <c r="A183" s="387"/>
      <c r="B183" s="216" t="s">
        <v>56</v>
      </c>
      <c r="C183" s="217" t="s">
        <v>153</v>
      </c>
      <c r="D183" s="218">
        <v>1.2</v>
      </c>
      <c r="E183" s="200">
        <v>44153</v>
      </c>
      <c r="F183" s="219" t="s">
        <v>42</v>
      </c>
      <c r="G183" s="383"/>
      <c r="H183" s="385"/>
    </row>
    <row r="184" spans="1:8" ht="18.75" x14ac:dyDescent="0.3">
      <c r="A184" s="387"/>
      <c r="B184" s="216" t="s">
        <v>56</v>
      </c>
      <c r="C184" s="217" t="s">
        <v>153</v>
      </c>
      <c r="D184" s="218">
        <v>1.2</v>
      </c>
      <c r="E184" s="200">
        <v>44153</v>
      </c>
      <c r="F184" s="219" t="s">
        <v>42</v>
      </c>
      <c r="G184" s="383"/>
      <c r="H184" s="385"/>
    </row>
    <row r="185" spans="1:8" ht="18.75" x14ac:dyDescent="0.3">
      <c r="A185" s="387"/>
      <c r="B185" s="216" t="s">
        <v>56</v>
      </c>
      <c r="C185" s="217" t="s">
        <v>153</v>
      </c>
      <c r="D185" s="218">
        <v>1.2</v>
      </c>
      <c r="E185" s="200">
        <v>44159</v>
      </c>
      <c r="F185" s="219" t="s">
        <v>42</v>
      </c>
      <c r="G185" s="383"/>
      <c r="H185" s="385"/>
    </row>
    <row r="186" spans="1:8" ht="18.75" x14ac:dyDescent="0.3">
      <c r="A186" s="387"/>
      <c r="B186" s="216" t="s">
        <v>56</v>
      </c>
      <c r="C186" s="217" t="s">
        <v>268</v>
      </c>
      <c r="D186" s="218">
        <v>52.35</v>
      </c>
      <c r="E186" s="200">
        <v>44160</v>
      </c>
      <c r="F186" s="219" t="s">
        <v>42</v>
      </c>
      <c r="G186" s="383"/>
      <c r="H186" s="385"/>
    </row>
    <row r="187" spans="1:8" ht="18.75" x14ac:dyDescent="0.3">
      <c r="A187" s="387"/>
      <c r="B187" s="216" t="s">
        <v>56</v>
      </c>
      <c r="C187" s="217" t="s">
        <v>118</v>
      </c>
      <c r="D187" s="218">
        <v>6.5</v>
      </c>
      <c r="E187" s="200">
        <v>44160</v>
      </c>
      <c r="F187" s="219" t="s">
        <v>42</v>
      </c>
      <c r="G187" s="383"/>
      <c r="H187" s="385"/>
    </row>
    <row r="188" spans="1:8" ht="18.75" x14ac:dyDescent="0.3">
      <c r="A188" s="387"/>
      <c r="B188" s="216" t="s">
        <v>56</v>
      </c>
      <c r="C188" s="217" t="s">
        <v>153</v>
      </c>
      <c r="D188" s="218">
        <v>1.2</v>
      </c>
      <c r="E188" s="200">
        <v>44161</v>
      </c>
      <c r="F188" s="219" t="s">
        <v>42</v>
      </c>
      <c r="G188" s="383"/>
      <c r="H188" s="385"/>
    </row>
    <row r="189" spans="1:8" ht="18.75" x14ac:dyDescent="0.3">
      <c r="A189" s="387"/>
      <c r="B189" s="216" t="s">
        <v>56</v>
      </c>
      <c r="C189" s="217" t="s">
        <v>153</v>
      </c>
      <c r="D189" s="218">
        <v>1.2</v>
      </c>
      <c r="E189" s="200">
        <v>44161</v>
      </c>
      <c r="F189" s="219" t="s">
        <v>42</v>
      </c>
      <c r="G189" s="383"/>
      <c r="H189" s="385"/>
    </row>
    <row r="190" spans="1:8" ht="18.75" x14ac:dyDescent="0.3">
      <c r="A190" s="387"/>
      <c r="B190" s="216" t="s">
        <v>56</v>
      </c>
      <c r="C190" s="217" t="s">
        <v>153</v>
      </c>
      <c r="D190" s="218">
        <v>1.2</v>
      </c>
      <c r="E190" s="200">
        <v>44161</v>
      </c>
      <c r="F190" s="219" t="s">
        <v>42</v>
      </c>
      <c r="G190" s="383"/>
      <c r="H190" s="385"/>
    </row>
    <row r="191" spans="1:8" ht="18.75" x14ac:dyDescent="0.3">
      <c r="A191" s="387"/>
      <c r="B191" s="216" t="s">
        <v>56</v>
      </c>
      <c r="C191" s="217" t="s">
        <v>153</v>
      </c>
      <c r="D191" s="218">
        <v>1.2</v>
      </c>
      <c r="E191" s="200">
        <v>44161</v>
      </c>
      <c r="F191" s="219" t="s">
        <v>42</v>
      </c>
      <c r="G191" s="383"/>
      <c r="H191" s="385"/>
    </row>
    <row r="192" spans="1:8" ht="18.75" x14ac:dyDescent="0.3">
      <c r="A192" s="387"/>
      <c r="B192" s="216" t="s">
        <v>56</v>
      </c>
      <c r="C192" s="217" t="s">
        <v>153</v>
      </c>
      <c r="D192" s="218">
        <v>1.2</v>
      </c>
      <c r="E192" s="200">
        <v>44161</v>
      </c>
      <c r="F192" s="219" t="s">
        <v>42</v>
      </c>
      <c r="G192" s="383"/>
      <c r="H192" s="385"/>
    </row>
    <row r="193" spans="1:8" ht="18.75" x14ac:dyDescent="0.3">
      <c r="A193" s="387"/>
      <c r="B193" s="216" t="s">
        <v>56</v>
      </c>
      <c r="C193" s="217" t="s">
        <v>153</v>
      </c>
      <c r="D193" s="218">
        <v>1.2</v>
      </c>
      <c r="E193" s="200">
        <v>44161</v>
      </c>
      <c r="F193" s="219" t="s">
        <v>42</v>
      </c>
      <c r="G193" s="383"/>
      <c r="H193" s="385"/>
    </row>
    <row r="194" spans="1:8" ht="18.75" x14ac:dyDescent="0.3">
      <c r="A194" s="387"/>
      <c r="B194" s="216" t="s">
        <v>56</v>
      </c>
      <c r="C194" s="217" t="s">
        <v>153</v>
      </c>
      <c r="D194" s="218">
        <v>1.2</v>
      </c>
      <c r="E194" s="200">
        <v>44161</v>
      </c>
      <c r="F194" s="219" t="s">
        <v>42</v>
      </c>
      <c r="G194" s="383"/>
      <c r="H194" s="385"/>
    </row>
    <row r="195" spans="1:8" ht="18.75" x14ac:dyDescent="0.3">
      <c r="A195" s="387"/>
      <c r="B195" s="216" t="s">
        <v>56</v>
      </c>
      <c r="C195" s="217" t="s">
        <v>153</v>
      </c>
      <c r="D195" s="218">
        <v>1.2</v>
      </c>
      <c r="E195" s="200">
        <v>44161</v>
      </c>
      <c r="F195" s="219" t="s">
        <v>42</v>
      </c>
      <c r="G195" s="383"/>
      <c r="H195" s="385"/>
    </row>
    <row r="196" spans="1:8" ht="18.75" x14ac:dyDescent="0.3">
      <c r="A196" s="387"/>
      <c r="B196" s="216" t="s">
        <v>56</v>
      </c>
      <c r="C196" s="217" t="s">
        <v>153</v>
      </c>
      <c r="D196" s="218">
        <v>1.2</v>
      </c>
      <c r="E196" s="200">
        <v>44161</v>
      </c>
      <c r="F196" s="219" t="s">
        <v>42</v>
      </c>
      <c r="G196" s="383"/>
      <c r="H196" s="385"/>
    </row>
    <row r="197" spans="1:8" ht="18.75" x14ac:dyDescent="0.3">
      <c r="A197" s="387"/>
      <c r="B197" s="216" t="s">
        <v>56</v>
      </c>
      <c r="C197" s="217" t="s">
        <v>153</v>
      </c>
      <c r="D197" s="218">
        <v>1.2</v>
      </c>
      <c r="E197" s="200">
        <v>44161</v>
      </c>
      <c r="F197" s="219" t="s">
        <v>42</v>
      </c>
      <c r="G197" s="383"/>
      <c r="H197" s="385"/>
    </row>
    <row r="198" spans="1:8" ht="18.75" x14ac:dyDescent="0.3">
      <c r="A198" s="387"/>
      <c r="B198" s="216" t="s">
        <v>56</v>
      </c>
      <c r="C198" s="217" t="s">
        <v>153</v>
      </c>
      <c r="D198" s="218">
        <v>1.2</v>
      </c>
      <c r="E198" s="200">
        <v>44161</v>
      </c>
      <c r="F198" s="219" t="s">
        <v>42</v>
      </c>
      <c r="G198" s="383"/>
      <c r="H198" s="385"/>
    </row>
    <row r="199" spans="1:8" ht="18.75" x14ac:dyDescent="0.3">
      <c r="A199" s="387"/>
      <c r="B199" s="216" t="s">
        <v>56</v>
      </c>
      <c r="C199" s="217" t="s">
        <v>153</v>
      </c>
      <c r="D199" s="218">
        <v>1.2</v>
      </c>
      <c r="E199" s="200">
        <v>44161</v>
      </c>
      <c r="F199" s="219" t="s">
        <v>42</v>
      </c>
      <c r="G199" s="383"/>
      <c r="H199" s="385"/>
    </row>
    <row r="200" spans="1:8" ht="18.75" x14ac:dyDescent="0.3">
      <c r="A200" s="387"/>
      <c r="B200" s="216" t="s">
        <v>56</v>
      </c>
      <c r="C200" s="217" t="s">
        <v>153</v>
      </c>
      <c r="D200" s="218">
        <v>1.2</v>
      </c>
      <c r="E200" s="200">
        <v>44161</v>
      </c>
      <c r="F200" s="219" t="s">
        <v>42</v>
      </c>
      <c r="G200" s="383"/>
      <c r="H200" s="385"/>
    </row>
    <row r="201" spans="1:8" ht="18.75" x14ac:dyDescent="0.3">
      <c r="A201" s="387"/>
      <c r="B201" s="216" t="s">
        <v>56</v>
      </c>
      <c r="C201" s="217" t="s">
        <v>153</v>
      </c>
      <c r="D201" s="218">
        <v>1.2</v>
      </c>
      <c r="E201" s="200">
        <v>44161</v>
      </c>
      <c r="F201" s="219" t="s">
        <v>42</v>
      </c>
      <c r="G201" s="383"/>
      <c r="H201" s="385"/>
    </row>
    <row r="202" spans="1:8" ht="18.75" x14ac:dyDescent="0.3">
      <c r="A202" s="387"/>
      <c r="B202" s="216" t="s">
        <v>56</v>
      </c>
      <c r="C202" s="217" t="s">
        <v>153</v>
      </c>
      <c r="D202" s="218">
        <v>1.2</v>
      </c>
      <c r="E202" s="200">
        <v>44161</v>
      </c>
      <c r="F202" s="219" t="s">
        <v>42</v>
      </c>
      <c r="G202" s="383"/>
      <c r="H202" s="385"/>
    </row>
    <row r="203" spans="1:8" ht="18.75" x14ac:dyDescent="0.3">
      <c r="A203" s="387"/>
      <c r="B203" s="216" t="s">
        <v>56</v>
      </c>
      <c r="C203" s="217" t="s">
        <v>153</v>
      </c>
      <c r="D203" s="218">
        <v>1.2</v>
      </c>
      <c r="E203" s="200">
        <v>44161</v>
      </c>
      <c r="F203" s="219" t="s">
        <v>42</v>
      </c>
      <c r="G203" s="383"/>
      <c r="H203" s="385"/>
    </row>
    <row r="204" spans="1:8" ht="18.75" x14ac:dyDescent="0.3">
      <c r="A204" s="387"/>
      <c r="B204" s="216" t="s">
        <v>56</v>
      </c>
      <c r="C204" s="217" t="s">
        <v>153</v>
      </c>
      <c r="D204" s="218">
        <v>1.2</v>
      </c>
      <c r="E204" s="200">
        <v>44161</v>
      </c>
      <c r="F204" s="219" t="s">
        <v>42</v>
      </c>
      <c r="G204" s="383"/>
      <c r="H204" s="385"/>
    </row>
    <row r="205" spans="1:8" ht="18.75" x14ac:dyDescent="0.3">
      <c r="A205" s="387"/>
      <c r="B205" s="216" t="s">
        <v>56</v>
      </c>
      <c r="C205" s="217" t="s">
        <v>153</v>
      </c>
      <c r="D205" s="218">
        <v>1.2</v>
      </c>
      <c r="E205" s="200">
        <v>44165</v>
      </c>
      <c r="F205" s="198" t="s">
        <v>42</v>
      </c>
      <c r="G205" s="383"/>
      <c r="H205" s="385"/>
    </row>
    <row r="206" spans="1:8" ht="18.75" x14ac:dyDescent="0.3">
      <c r="A206" s="387"/>
      <c r="B206" s="216" t="s">
        <v>56</v>
      </c>
      <c r="C206" s="217" t="s">
        <v>153</v>
      </c>
      <c r="D206" s="218">
        <v>1.2</v>
      </c>
      <c r="E206" s="200">
        <v>44165</v>
      </c>
      <c r="F206" s="198" t="s">
        <v>42</v>
      </c>
      <c r="G206" s="383"/>
      <c r="H206" s="385"/>
    </row>
    <row r="207" spans="1:8" ht="18.75" x14ac:dyDescent="0.3">
      <c r="A207" s="387"/>
      <c r="B207" s="216" t="s">
        <v>56</v>
      </c>
      <c r="C207" s="217" t="s">
        <v>153</v>
      </c>
      <c r="D207" s="218">
        <v>1.2</v>
      </c>
      <c r="E207" s="200">
        <v>44165</v>
      </c>
      <c r="F207" s="198" t="s">
        <v>42</v>
      </c>
      <c r="G207" s="383"/>
      <c r="H207" s="385"/>
    </row>
    <row r="208" spans="1:8" ht="18.75" x14ac:dyDescent="0.3">
      <c r="A208" s="387"/>
      <c r="B208" s="216" t="s">
        <v>56</v>
      </c>
      <c r="C208" s="217" t="s">
        <v>153</v>
      </c>
      <c r="D208" s="218">
        <v>1.2</v>
      </c>
      <c r="E208" s="200">
        <v>44165</v>
      </c>
      <c r="F208" s="198" t="s">
        <v>42</v>
      </c>
      <c r="G208" s="383"/>
      <c r="H208" s="385"/>
    </row>
    <row r="209" spans="1:8" ht="18.75" x14ac:dyDescent="0.3">
      <c r="A209" s="387"/>
      <c r="B209" s="216" t="s">
        <v>56</v>
      </c>
      <c r="C209" s="217" t="s">
        <v>153</v>
      </c>
      <c r="D209" s="218">
        <v>1.2</v>
      </c>
      <c r="E209" s="200">
        <v>44165</v>
      </c>
      <c r="F209" s="198" t="s">
        <v>42</v>
      </c>
      <c r="G209" s="383"/>
      <c r="H209" s="385"/>
    </row>
    <row r="210" spans="1:8" ht="18.75" x14ac:dyDescent="0.3">
      <c r="A210" s="387"/>
      <c r="B210" s="216" t="s">
        <v>56</v>
      </c>
      <c r="C210" s="217" t="s">
        <v>153</v>
      </c>
      <c r="D210" s="218">
        <v>1.2</v>
      </c>
      <c r="E210" s="200">
        <v>44165</v>
      </c>
      <c r="F210" s="198" t="s">
        <v>42</v>
      </c>
      <c r="G210" s="383"/>
      <c r="H210" s="385"/>
    </row>
    <row r="211" spans="1:8" ht="19.5" thickBot="1" x14ac:dyDescent="0.35">
      <c r="A211" s="388"/>
      <c r="B211" s="220"/>
      <c r="C211" s="182"/>
      <c r="D211" s="221"/>
      <c r="E211" s="222"/>
      <c r="F211" s="220"/>
      <c r="G211" s="384"/>
      <c r="H211" s="386"/>
    </row>
    <row r="212" spans="1:8" ht="19.5" thickBot="1" x14ac:dyDescent="0.35">
      <c r="A212" s="172"/>
      <c r="B212" s="146"/>
      <c r="C212" s="146"/>
      <c r="D212" s="223">
        <f>SUM(D156:D210)</f>
        <v>185.44999999999982</v>
      </c>
      <c r="E212" s="153"/>
      <c r="F212" s="146"/>
      <c r="G212" s="174"/>
      <c r="H212" s="175"/>
    </row>
    <row r="213" spans="1:8" ht="19.5" thickBot="1" x14ac:dyDescent="0.35">
      <c r="A213" s="172"/>
      <c r="B213" s="146"/>
      <c r="C213" s="146"/>
      <c r="D213" s="152"/>
      <c r="E213" s="153"/>
      <c r="F213" s="146"/>
      <c r="G213" s="174"/>
      <c r="H213" s="175"/>
    </row>
    <row r="214" spans="1:8" ht="18.75" x14ac:dyDescent="0.3">
      <c r="A214" s="371" t="s">
        <v>27</v>
      </c>
      <c r="B214" s="154" t="s">
        <v>266</v>
      </c>
      <c r="C214" s="154" t="s">
        <v>173</v>
      </c>
      <c r="D214" s="155">
        <v>773</v>
      </c>
      <c r="E214" s="156">
        <v>44141</v>
      </c>
      <c r="F214" s="157" t="s">
        <v>41</v>
      </c>
      <c r="G214" s="375">
        <f>D219/D227</f>
        <v>9.8533558883881593E-3</v>
      </c>
      <c r="H214" s="379">
        <v>9.7999999999999997E-3</v>
      </c>
    </row>
    <row r="215" spans="1:8" ht="18.75" x14ac:dyDescent="0.3">
      <c r="A215" s="405"/>
      <c r="B215" s="224" t="s">
        <v>105</v>
      </c>
      <c r="C215" s="224" t="s">
        <v>106</v>
      </c>
      <c r="D215" s="225">
        <v>222.57</v>
      </c>
      <c r="E215" s="226">
        <v>44145</v>
      </c>
      <c r="F215" s="227" t="s">
        <v>41</v>
      </c>
      <c r="G215" s="406"/>
      <c r="H215" s="407"/>
    </row>
    <row r="216" spans="1:8" ht="18.75" x14ac:dyDescent="0.3">
      <c r="A216" s="405"/>
      <c r="B216" s="224" t="s">
        <v>152</v>
      </c>
      <c r="C216" s="224" t="s">
        <v>145</v>
      </c>
      <c r="D216" s="225">
        <v>523.41999999999996</v>
      </c>
      <c r="E216" s="226">
        <v>44153</v>
      </c>
      <c r="F216" s="227" t="s">
        <v>41</v>
      </c>
      <c r="G216" s="406"/>
      <c r="H216" s="407"/>
    </row>
    <row r="217" spans="1:8" ht="18.75" x14ac:dyDescent="0.3">
      <c r="A217" s="373"/>
      <c r="B217" s="142" t="s">
        <v>266</v>
      </c>
      <c r="C217" s="161" t="s">
        <v>214</v>
      </c>
      <c r="D217" s="228">
        <v>773</v>
      </c>
      <c r="E217" s="229">
        <v>44158</v>
      </c>
      <c r="F217" s="230" t="s">
        <v>41</v>
      </c>
      <c r="G217" s="377"/>
      <c r="H217" s="381"/>
    </row>
    <row r="218" spans="1:8" ht="19.5" thickBot="1" x14ac:dyDescent="0.35">
      <c r="A218" s="374"/>
      <c r="B218" s="231"/>
      <c r="C218" s="163"/>
      <c r="D218" s="164"/>
      <c r="E218" s="165"/>
      <c r="F218" s="163"/>
      <c r="G218" s="378"/>
      <c r="H218" s="382"/>
    </row>
    <row r="219" spans="1:8" ht="19.5" thickBot="1" x14ac:dyDescent="0.35">
      <c r="A219" s="172"/>
      <c r="B219" s="146"/>
      <c r="C219" s="146"/>
      <c r="D219" s="167">
        <f>SUM(D214:D218)</f>
        <v>2291.9899999999998</v>
      </c>
      <c r="E219" s="153"/>
      <c r="F219" s="232"/>
      <c r="G219" s="233"/>
      <c r="H219" s="234"/>
    </row>
    <row r="220" spans="1:8" ht="18.75" x14ac:dyDescent="0.3">
      <c r="A220" s="172"/>
      <c r="B220" s="146"/>
      <c r="C220" s="146"/>
      <c r="D220" s="152"/>
      <c r="E220" s="153"/>
      <c r="F220" s="232"/>
      <c r="G220" s="233"/>
      <c r="H220" s="234"/>
    </row>
    <row r="221" spans="1:8" ht="18.75" x14ac:dyDescent="0.3">
      <c r="A221" s="387" t="s">
        <v>62</v>
      </c>
      <c r="B221" s="235"/>
      <c r="C221" s="235"/>
      <c r="D221" s="205"/>
      <c r="E221" s="181"/>
      <c r="F221" s="177" t="s">
        <v>41</v>
      </c>
      <c r="G221" s="383">
        <v>0</v>
      </c>
      <c r="H221" s="389">
        <v>2.9600000000000001E-2</v>
      </c>
    </row>
    <row r="222" spans="1:8" ht="18.75" x14ac:dyDescent="0.3">
      <c r="A222" s="387"/>
      <c r="B222" s="140"/>
      <c r="C222" s="140"/>
      <c r="D222" s="180"/>
      <c r="E222" s="181"/>
      <c r="F222" s="177"/>
      <c r="G222" s="383"/>
      <c r="H222" s="389"/>
    </row>
    <row r="223" spans="1:8" ht="18.75" x14ac:dyDescent="0.3">
      <c r="A223" s="387"/>
      <c r="B223" s="140"/>
      <c r="C223" s="140"/>
      <c r="D223" s="180"/>
      <c r="E223" s="181"/>
      <c r="F223" s="177"/>
      <c r="G223" s="383"/>
      <c r="H223" s="389"/>
    </row>
    <row r="224" spans="1:8" ht="19.5" thickBot="1" x14ac:dyDescent="0.35">
      <c r="A224" s="388"/>
      <c r="B224" s="162"/>
      <c r="C224" s="163"/>
      <c r="D224" s="164"/>
      <c r="E224" s="165"/>
      <c r="F224" s="201"/>
      <c r="G224" s="384"/>
      <c r="H224" s="390"/>
    </row>
    <row r="225" spans="1:8" ht="19.5" thickBot="1" x14ac:dyDescent="0.35">
      <c r="A225" s="236"/>
      <c r="B225" s="237"/>
      <c r="C225" s="237"/>
      <c r="D225" s="238">
        <f>SUM(D221:D224)</f>
        <v>0</v>
      </c>
      <c r="E225" s="239"/>
      <c r="F225" s="237"/>
      <c r="G225" s="240"/>
      <c r="H225" s="241"/>
    </row>
    <row r="226" spans="1:8" ht="19.5" thickBot="1" x14ac:dyDescent="0.35">
      <c r="A226" s="146"/>
      <c r="B226" s="146"/>
      <c r="C226" s="146"/>
      <c r="D226" s="242"/>
      <c r="E226" s="243"/>
      <c r="F226" s="146"/>
      <c r="G226" s="149"/>
      <c r="H226" s="150"/>
    </row>
    <row r="227" spans="1:8" ht="19.5" thickBot="1" x14ac:dyDescent="0.35">
      <c r="A227" s="244" t="s">
        <v>30</v>
      </c>
      <c r="B227" s="245"/>
      <c r="C227" s="245"/>
      <c r="D227" s="246">
        <f>D225+D219+D212+D154+D138+D132+D126+D115+D68</f>
        <v>232610.09</v>
      </c>
      <c r="E227" s="247"/>
      <c r="F227" s="248"/>
      <c r="G227" s="249"/>
      <c r="H227" s="250"/>
    </row>
    <row r="228" spans="1:8" ht="18.75" x14ac:dyDescent="0.3">
      <c r="A228" s="112"/>
      <c r="B228" s="112"/>
      <c r="C228" s="112"/>
      <c r="D228" s="251"/>
      <c r="E228" s="252"/>
      <c r="F228" s="112"/>
      <c r="G228" s="253"/>
      <c r="H228" s="254"/>
    </row>
    <row r="229" spans="1:8" ht="18.75" x14ac:dyDescent="0.3">
      <c r="A229" s="112"/>
      <c r="B229" s="112"/>
      <c r="C229" s="112"/>
      <c r="D229" s="251"/>
      <c r="E229" s="252"/>
      <c r="F229" s="112"/>
      <c r="G229" s="253"/>
      <c r="H229" s="254"/>
    </row>
    <row r="230" spans="1:8" ht="18.75" x14ac:dyDescent="0.3">
      <c r="A230" s="112"/>
      <c r="B230" s="112"/>
      <c r="C230" s="112"/>
      <c r="D230" s="251"/>
      <c r="E230" s="252"/>
      <c r="F230" s="112"/>
      <c r="G230" s="253"/>
      <c r="H230" s="254"/>
    </row>
    <row r="231" spans="1:8" ht="18.75" x14ac:dyDescent="0.3">
      <c r="A231" s="112"/>
      <c r="B231" s="112"/>
      <c r="C231" s="112"/>
      <c r="D231" s="251"/>
      <c r="E231" s="252"/>
      <c r="F231" s="112"/>
      <c r="G231" s="253"/>
      <c r="H231" s="254"/>
    </row>
    <row r="232" spans="1:8" ht="18.75" x14ac:dyDescent="0.3">
      <c r="A232" s="112"/>
      <c r="B232" s="112"/>
      <c r="C232" s="112"/>
      <c r="D232" s="251"/>
      <c r="E232" s="252"/>
      <c r="F232" s="112"/>
      <c r="G232" s="253"/>
      <c r="H232" s="254"/>
    </row>
    <row r="233" spans="1:8" ht="18.75" x14ac:dyDescent="0.3">
      <c r="A233" s="112"/>
      <c r="B233" s="112"/>
      <c r="C233" s="112"/>
      <c r="D233" s="251"/>
      <c r="E233" s="252"/>
      <c r="F233" s="112"/>
      <c r="G233" s="253"/>
      <c r="H233" s="254"/>
    </row>
    <row r="234" spans="1:8" ht="18.75" x14ac:dyDescent="0.3">
      <c r="A234" s="112"/>
      <c r="B234" s="112"/>
      <c r="C234" s="112"/>
      <c r="D234" s="251"/>
      <c r="E234" s="252"/>
      <c r="F234" s="112"/>
      <c r="G234" s="253"/>
      <c r="H234" s="254"/>
    </row>
    <row r="235" spans="1:8" ht="21" x14ac:dyDescent="0.35">
      <c r="A235" s="112"/>
      <c r="B235" s="112"/>
      <c r="C235" s="80"/>
      <c r="D235" s="251"/>
      <c r="E235" s="252"/>
      <c r="F235" s="112"/>
      <c r="G235" s="253"/>
      <c r="H235" s="254"/>
    </row>
    <row r="236" spans="1:8" ht="21" x14ac:dyDescent="0.35">
      <c r="A236" s="112"/>
      <c r="B236" s="112"/>
      <c r="C236" s="255" t="s">
        <v>278</v>
      </c>
      <c r="D236" s="251"/>
      <c r="E236" s="252"/>
      <c r="F236" s="112"/>
      <c r="G236" s="253"/>
      <c r="H236" s="254"/>
    </row>
    <row r="237" spans="1:8" ht="21" x14ac:dyDescent="0.35">
      <c r="A237" s="112"/>
      <c r="B237" s="112"/>
      <c r="C237" s="80" t="s">
        <v>14</v>
      </c>
      <c r="D237" s="251"/>
      <c r="E237" s="252"/>
      <c r="F237" s="112"/>
      <c r="G237" s="253"/>
      <c r="H237" s="254"/>
    </row>
    <row r="238" spans="1:8" ht="21" x14ac:dyDescent="0.35">
      <c r="C238" s="80"/>
    </row>
  </sheetData>
  <mergeCells count="39">
    <mergeCell ref="A221:A224"/>
    <mergeCell ref="G221:G224"/>
    <mergeCell ref="H221:H224"/>
    <mergeCell ref="A1:H5"/>
    <mergeCell ref="A6:H7"/>
    <mergeCell ref="A154:B155"/>
    <mergeCell ref="A156:A211"/>
    <mergeCell ref="G156:G211"/>
    <mergeCell ref="H156:H211"/>
    <mergeCell ref="A214:A218"/>
    <mergeCell ref="G214:G218"/>
    <mergeCell ref="H214:H218"/>
    <mergeCell ref="A134:A137"/>
    <mergeCell ref="G134:G137"/>
    <mergeCell ref="H134:H137"/>
    <mergeCell ref="A141:A153"/>
    <mergeCell ref="G141:G153"/>
    <mergeCell ref="H141:H153"/>
    <mergeCell ref="A118:A125"/>
    <mergeCell ref="G118:G125"/>
    <mergeCell ref="H118:H125"/>
    <mergeCell ref="A128:A131"/>
    <mergeCell ref="G128:G131"/>
    <mergeCell ref="H128:H131"/>
    <mergeCell ref="A17:A67"/>
    <mergeCell ref="G17:G67"/>
    <mergeCell ref="H17:H67"/>
    <mergeCell ref="A70:A114"/>
    <mergeCell ref="G70:G114"/>
    <mergeCell ref="H70:H114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50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2021-03-02T16:02:38Z</cp:lastPrinted>
  <dcterms:created xsi:type="dcterms:W3CDTF">2014-10-01T16:57:45Z</dcterms:created>
  <dcterms:modified xsi:type="dcterms:W3CDTF">2021-05-25T14:40:56Z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