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 activeTab="2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'!$C$27:$H$152</definedName>
    <definedName name="__xlnm__FilterDatabase_0" localSheetId="0">'OSC '!$C$27:$H$152</definedName>
  </definedNames>
  <calcPr calcId="162913"/>
</workbook>
</file>

<file path=xl/calcChain.xml><?xml version="1.0" encoding="utf-8"?>
<calcChain xmlns="http://schemas.openxmlformats.org/spreadsheetml/2006/main">
  <c r="I67" i="8" l="1"/>
  <c r="J64" i="8"/>
  <c r="I58" i="8"/>
  <c r="I50" i="8"/>
  <c r="J49" i="8"/>
  <c r="J45" i="8"/>
  <c r="J42" i="8"/>
  <c r="J39" i="8"/>
  <c r="J50" i="8" s="1"/>
  <c r="I34" i="8"/>
  <c r="J33" i="8"/>
  <c r="J30" i="8"/>
  <c r="J26" i="8"/>
  <c r="J34" i="8" s="1"/>
  <c r="J22" i="8"/>
  <c r="I16" i="8"/>
  <c r="I69" i="8" s="1"/>
  <c r="J13" i="8"/>
  <c r="J9" i="8"/>
  <c r="J16" i="8" s="1"/>
  <c r="J69" i="8" s="1"/>
  <c r="D137" i="4" l="1"/>
  <c r="E152" i="1" l="1"/>
  <c r="D159" i="4" l="1"/>
  <c r="H24" i="1" l="1"/>
  <c r="D65" i="4" l="1"/>
  <c r="D119" i="4" l="1"/>
  <c r="D174" i="4" l="1"/>
  <c r="D167" i="4"/>
  <c r="D124" i="4"/>
  <c r="D113" i="4"/>
  <c r="D104" i="4"/>
  <c r="D176" i="4" l="1"/>
  <c r="G161" i="4" s="1"/>
  <c r="G121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7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8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<sst xmlns="http://schemas.openxmlformats.org/spreadsheetml/2006/main" count="888" uniqueCount="278">
  <si>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</si>
  <si>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</si>
  <si>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</si>
  <si>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</si>
  <si>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</si>
  <si>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</si>
  <si>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</si>
  <si>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</si>
  <si>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</si>
  <si>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</si>
  <si>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</si>
  <si>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</si>
  <si>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</si>
  <si>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</si>
  <si>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</si>
  <si>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</si>
  <si>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</si>
  <si>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</si>
  <si>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</si>
  <si>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</si>
  <si>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</si>
  <si>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</si>
  <si>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</si>
  <si>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</si>
  <si>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</si>
  <si>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</si>
  <si>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</si>
  <si>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</si>
  <si>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</si>
  <si>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</si>
  <si>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</si>
  <si>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</si>
  <si>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</si>
  <si>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</si>
  <si>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</si>
  <si>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</si>
  <si>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</si>
  <si>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</si>
  <si>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</si>
  <si>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</si>
  <si>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</si>
  <si>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</si>
  <si>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</si>
  <si>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</si>
  <si>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</si>
  <si>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</si>
  <si>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</si>
  <si>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Carlos Alberto</t>
  </si>
  <si>
    <t>Graciete Etile</t>
  </si>
  <si>
    <t>Juliana dos Santos</t>
  </si>
  <si>
    <t>Heitor Santos</t>
  </si>
  <si>
    <t>Luciana do Carmo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</si>
  <si>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</si>
  <si>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</si>
  <si>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</si>
  <si>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</si>
  <si>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</si>
  <si>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</si>
  <si>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</si>
  <si>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</si>
  <si>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</si>
  <si>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Débora X Martins</t>
  </si>
  <si>
    <t>Ronaldo Moreno</t>
  </si>
  <si>
    <t>Arlindo Venancio</t>
  </si>
  <si>
    <t>Lea Alves Maria Leme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</si>
  <si>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</si>
  <si>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</si>
  <si>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</si>
  <si>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</si>
  <si>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</si>
  <si>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</si>
  <si>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Tarifa DOC/TED</t>
  </si>
  <si>
    <t>Salário</t>
  </si>
  <si>
    <t>Outras despesas inerentes ao projeto</t>
  </si>
  <si>
    <t>Produtos máquina de lavar louça</t>
  </si>
  <si>
    <t>Folha de pagamento</t>
  </si>
  <si>
    <t>Debora Rocca</t>
  </si>
  <si>
    <t>Folha de pagamento - impostos</t>
  </si>
  <si>
    <t>File de frango</t>
  </si>
  <si>
    <t>Maria Solange</t>
  </si>
  <si>
    <t>Fornecimento de gáz</t>
  </si>
  <si>
    <t>Vital Cavalcanti</t>
  </si>
  <si>
    <t>R$ -</t>
  </si>
  <si>
    <t>Maria das Graças Santos Silva</t>
  </si>
  <si>
    <t>Iwamaq Com de Equip.</t>
  </si>
  <si>
    <t>Bom Prato Itaim Paulista</t>
  </si>
  <si>
    <t>Dia</t>
  </si>
  <si>
    <t>Café</t>
  </si>
  <si>
    <t>Criança</t>
  </si>
  <si>
    <t>Adulto</t>
  </si>
  <si>
    <t>Nota fiscal</t>
  </si>
  <si>
    <t>Valor nota</t>
  </si>
  <si>
    <t>Retorno</t>
  </si>
  <si>
    <t>Excedente</t>
  </si>
  <si>
    <t xml:space="preserve">Carta recibo </t>
  </si>
  <si>
    <t>Extrato</t>
  </si>
  <si>
    <t>Total do mês</t>
  </si>
  <si>
    <t>Legenda</t>
  </si>
  <si>
    <r>
      <rPr>
        <b/>
        <sz val="11"/>
        <color theme="1"/>
        <rFont val="Times New Roman"/>
        <family val="1"/>
      </rPr>
      <t>Valor nota-</t>
    </r>
    <r>
      <rPr>
        <sz val="11"/>
        <color theme="1"/>
        <rFont val="Times New Roman"/>
        <family val="1"/>
      </rPr>
      <t xml:space="preserve"> Quando retirado valor do caixa.</t>
    </r>
  </si>
  <si>
    <r>
      <rPr>
        <b/>
        <sz val="11"/>
        <color theme="1"/>
        <rFont val="Times New Roman"/>
        <family val="1"/>
      </rPr>
      <t>Retorno-</t>
    </r>
    <r>
      <rPr>
        <sz val="11"/>
        <color theme="1"/>
        <rFont val="Times New Roman"/>
        <family val="1"/>
      </rPr>
      <t xml:space="preserve"> Quando retirar valor do caixa que tiver sobra de valor e retornar para a conta.</t>
    </r>
  </si>
  <si>
    <t>Rosely A Costa</t>
  </si>
  <si>
    <t>Vital  Cavalcanti</t>
  </si>
  <si>
    <t>Osmar Bento</t>
  </si>
  <si>
    <t>Leopoldo Carlos</t>
  </si>
  <si>
    <t>Rebal Comercial Ltda</t>
  </si>
  <si>
    <t>Moela de frango</t>
  </si>
  <si>
    <t>Salário - diferença de dissídio</t>
  </si>
  <si>
    <t>Guia FGTS salários</t>
  </si>
  <si>
    <t>Debora X Martins</t>
  </si>
  <si>
    <t>Preparo sólido de frutas</t>
  </si>
  <si>
    <t xml:space="preserve">  </t>
  </si>
  <si>
    <t>Toalha bobina, sabonete antisséptico</t>
  </si>
  <si>
    <t>Guia GPS</t>
  </si>
  <si>
    <t>Impostos</t>
  </si>
  <si>
    <t>Frigorífico 3 Irmãos Eireli</t>
  </si>
  <si>
    <t>Coxa solteira</t>
  </si>
  <si>
    <t>Pernil sem osso</t>
  </si>
  <si>
    <t xml:space="preserve">Enel </t>
  </si>
  <si>
    <t>Sabesp</t>
  </si>
  <si>
    <t>Linguiça toscana</t>
  </si>
  <si>
    <t>CIA Ultragaz S.A.</t>
  </si>
  <si>
    <t>Telefone e internet restaurante</t>
  </si>
  <si>
    <t>Luan M. Romeiro</t>
  </si>
  <si>
    <t>Arroz, feijão, açúcar</t>
  </si>
  <si>
    <t>Ajuda de custo voluntariado</t>
  </si>
  <si>
    <t>Suely Bispo</t>
  </si>
  <si>
    <t>Carne moida</t>
  </si>
  <si>
    <t>Jose Jair Emboava</t>
  </si>
  <si>
    <t>Peito bovino</t>
  </si>
  <si>
    <t>Nova Clara Paes e Doces</t>
  </si>
  <si>
    <t>Industria de Sucos Brasil Eireli</t>
  </si>
  <si>
    <t>Calvo Coml Imp e Exp Ltda</t>
  </si>
  <si>
    <t>Cesta básica</t>
  </si>
  <si>
    <t xml:space="preserve">Geni Barbosa </t>
  </si>
  <si>
    <t>Brasilia alimentos Ltda</t>
  </si>
  <si>
    <t>Outros materiais de consumo</t>
  </si>
  <si>
    <t>Outros serviços de terceiros</t>
  </si>
  <si>
    <t>Utilidade Pública</t>
  </si>
  <si>
    <t>Despesas Bancárias</t>
  </si>
  <si>
    <t>Inove Higiene Comércio</t>
  </si>
  <si>
    <t>HD Sistemas de limpeza descartáveis</t>
  </si>
  <si>
    <t>Descartáveis</t>
  </si>
  <si>
    <t>saúde ocupacional</t>
  </si>
  <si>
    <t>S.M. Serretiello Assessoria</t>
  </si>
  <si>
    <t>Leandro Marciano</t>
  </si>
  <si>
    <t xml:space="preserve">Locação imóvel </t>
  </si>
  <si>
    <t>Verisure  Brasil monitoramento</t>
  </si>
  <si>
    <t>Água restaurante</t>
  </si>
  <si>
    <t>Sindicato Sitraemfa</t>
  </si>
  <si>
    <t>mês: Março/2020</t>
  </si>
  <si>
    <t>000.000.643</t>
  </si>
  <si>
    <t>Pão francês/ mini pão</t>
  </si>
  <si>
    <t>000.170.289</t>
  </si>
  <si>
    <t>HD Sistema de limpeza e descartáveis Lt</t>
  </si>
  <si>
    <t>Descartáveis,luvas,máscara,bobina</t>
  </si>
  <si>
    <t>Inove Higiene Comércio e Serviços de descartáveis</t>
  </si>
  <si>
    <t>000.061.568</t>
  </si>
  <si>
    <t>Pernil sem pele</t>
  </si>
  <si>
    <t>Baron alimentare Ltda - ME</t>
  </si>
  <si>
    <t>Steak de frango</t>
  </si>
  <si>
    <t>Folha de pagamento-diferença de dissídio</t>
  </si>
  <si>
    <t xml:space="preserve">07/08/09/10/11/12
</t>
  </si>
  <si>
    <t>Folha de pagamento -diferença de dissídio</t>
  </si>
  <si>
    <t>Luciana M Almeida</t>
  </si>
  <si>
    <t>Vale transporte</t>
  </si>
  <si>
    <t>Gleidson Aparecido Belo</t>
  </si>
  <si>
    <t>1ª Parcela aquisição equipamentos/utensílios</t>
  </si>
  <si>
    <t>Tarifa bancária</t>
  </si>
  <si>
    <t>Tarifa transferência de recurso</t>
  </si>
  <si>
    <t>Contrato rescisório</t>
  </si>
  <si>
    <t>Guia FGTS</t>
  </si>
  <si>
    <t xml:space="preserve">Previne Assistência Médica </t>
  </si>
  <si>
    <t>Saúde ocupacional</t>
  </si>
  <si>
    <t xml:space="preserve">Verisure Brasil </t>
  </si>
  <si>
    <t>Monitoramento de alarmes</t>
  </si>
  <si>
    <t>1ª parcela Folha de pagamento</t>
  </si>
  <si>
    <t>2ª parcela Folha de pagamento</t>
  </si>
  <si>
    <t>Maria Graça Santos Silva</t>
  </si>
  <si>
    <t>Janice de Almeida</t>
  </si>
  <si>
    <t>Ri-ma Mercantil</t>
  </si>
  <si>
    <t>Frios e requeijão</t>
  </si>
  <si>
    <t>CDI Barra produtos Imp e Exp Ltda</t>
  </si>
  <si>
    <t>Café,açúcar,coloral,caldos</t>
  </si>
  <si>
    <t>Pele,pernil,pé suino</t>
  </si>
  <si>
    <t>Luva, pano multiuso,detergente</t>
  </si>
  <si>
    <t>Gouveia Serviços adminsitrativos</t>
  </si>
  <si>
    <t>Locação imóvel</t>
  </si>
  <si>
    <t>Lombinho bovino</t>
  </si>
  <si>
    <t>000.005.590</t>
  </si>
  <si>
    <t>Nova Saboreal Doces Ltda-ME</t>
  </si>
  <si>
    <t>Doces</t>
  </si>
  <si>
    <t>Iwamaq Com de Equip. P/hotelaria Ltda</t>
  </si>
  <si>
    <t>Diafragma Boi</t>
  </si>
  <si>
    <t>Fígado, peito bovino</t>
  </si>
  <si>
    <t>File de frango,linguiça calabresa</t>
  </si>
  <si>
    <t>101080094-0</t>
  </si>
  <si>
    <t>Vivo</t>
  </si>
  <si>
    <t>101928732-0</t>
  </si>
  <si>
    <t>Telefone e internet/escritório restaurante</t>
  </si>
  <si>
    <t>Pagº água restaurante comp. Fevereiro</t>
  </si>
  <si>
    <t>Pagº água escritório restaurante/ comp. fev.</t>
  </si>
  <si>
    <t>Enel</t>
  </si>
  <si>
    <t>Pagº luz escritório restaurante</t>
  </si>
  <si>
    <t>Pagº luz restaurante</t>
  </si>
  <si>
    <t>163109/163110/163156</t>
  </si>
  <si>
    <t>Distribuidora de embalagens Castropil Ltda</t>
  </si>
  <si>
    <t>Bacon picado, bacon bovino</t>
  </si>
  <si>
    <t>Tarifa MSG</t>
  </si>
  <si>
    <t>Óleo de soja, farinha de mandioca</t>
  </si>
  <si>
    <t>3ª Parcela manutenções</t>
  </si>
  <si>
    <t>Despesas administrativas</t>
  </si>
  <si>
    <t>Rateio entre os projetos</t>
  </si>
  <si>
    <t xml:space="preserve">Cestas básicas </t>
  </si>
  <si>
    <t>Pernil s/osso</t>
  </si>
  <si>
    <t>Linguiça, lombinho bovino</t>
  </si>
  <si>
    <t>Siqueira Desinsetizadora</t>
  </si>
  <si>
    <t>Desinsetização, desratização</t>
  </si>
  <si>
    <t>Empório Mega 100 Com. De alimentos</t>
  </si>
  <si>
    <t>Alho,caldos</t>
  </si>
  <si>
    <t>6517110-1</t>
  </si>
  <si>
    <t>TFE</t>
  </si>
  <si>
    <t>Copolfood Com. Prod. Alimentos LTDA</t>
  </si>
  <si>
    <t>Leite em pó</t>
  </si>
  <si>
    <t>Molhos,farinhas,café,leite,macarrão,temperos</t>
  </si>
  <si>
    <t>Sitraemfa</t>
  </si>
  <si>
    <t>Geni Barbosa de Araujo (reembolso Ana Cristina)</t>
  </si>
  <si>
    <t xml:space="preserve">Pis </t>
  </si>
  <si>
    <t>Contribuição assistencial</t>
  </si>
  <si>
    <t>Folha de pagamento comp. Dez</t>
  </si>
  <si>
    <t>Ir salários</t>
  </si>
  <si>
    <t>DEMONSTRATIVO DE PAGAMENTOS POR GRUPO DE DESPESAS - MÊS MARÇO/2020</t>
  </si>
  <si>
    <t>Depósito diário - Março de 2020</t>
  </si>
  <si>
    <t>Depósito dia 02/03, realizado em 03/03, devido bancos sem sistemas inclusive caixa eletronico</t>
  </si>
  <si>
    <t>Semana do dia 02 a 06/03/2020</t>
  </si>
  <si>
    <t>Semana do dia 09 a 13/03/2020</t>
  </si>
  <si>
    <t>Semana do dia 16 a 20/03/2020</t>
  </si>
  <si>
    <t>Semana do dia 23 a 27/03/2020</t>
  </si>
  <si>
    <t>Semana do dia 30 a 31/03/2020</t>
  </si>
  <si>
    <t>FGTS rescisório</t>
  </si>
  <si>
    <t xml:space="preserve">Salário </t>
  </si>
  <si>
    <t>IR salários</t>
  </si>
  <si>
    <t>GPS</t>
  </si>
  <si>
    <t>Pis salários</t>
  </si>
  <si>
    <t>Nova Clara Pães e Doces</t>
  </si>
  <si>
    <t>Frigorifico 3 Irmãos Eireli</t>
  </si>
  <si>
    <t>RI-MA Mercantil</t>
  </si>
  <si>
    <t>CDI Barra Produtos Imp. E Exp Ltda</t>
  </si>
  <si>
    <t>Brasilia Alimentos</t>
  </si>
  <si>
    <t>Pele,pernil,pé suíno</t>
  </si>
  <si>
    <t>Carne moída</t>
  </si>
  <si>
    <t>Diafragma de boi</t>
  </si>
  <si>
    <t>File de frango, linguiça calabresa</t>
  </si>
  <si>
    <t>Óleo de soja,farinha mandioca</t>
  </si>
  <si>
    <t>Industria de Sucos Eireli</t>
  </si>
  <si>
    <t>Preparo de suco frutas</t>
  </si>
  <si>
    <t>Calvo Coml Imp. E Exp. Ltda</t>
  </si>
  <si>
    <t>Cestas básicas</t>
  </si>
  <si>
    <t>Empório Mega 100 Com de alimentos</t>
  </si>
  <si>
    <t>Alho, caldos</t>
  </si>
  <si>
    <t>Copofood Com. Produtos alimentos</t>
  </si>
  <si>
    <t>Molhos,farinhas,café,leite,macarrão</t>
  </si>
  <si>
    <t>1ª Parcela aquisição equipamentos</t>
  </si>
  <si>
    <t>Luva,pano multiuso,detergente</t>
  </si>
  <si>
    <t>Distribuidora Catropil</t>
  </si>
  <si>
    <t xml:space="preserve">Embalagens </t>
  </si>
  <si>
    <t>Contabilidade</t>
  </si>
  <si>
    <t>Telefone,internet escritório restaurante</t>
  </si>
  <si>
    <t>Água escritório restaurante</t>
  </si>
  <si>
    <t>Energia escritório restaurante</t>
  </si>
  <si>
    <t>Telefone, internet restaurante</t>
  </si>
  <si>
    <t>Monitoramento</t>
  </si>
  <si>
    <t>Desinsetização da unidade</t>
  </si>
  <si>
    <t>Impostos prefeitura</t>
  </si>
  <si>
    <t>Energia restaurante</t>
  </si>
  <si>
    <t>Saldo anterior-  R$ 23.998,00</t>
  </si>
  <si>
    <t>Saldo atual- R$ 27.298,00</t>
  </si>
  <si>
    <t>Henrique Sebastião France</t>
  </si>
  <si>
    <t xml:space="preserve">Siqueira Desinsetizadora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</si>
</sst>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#,##0_ ;\-#,##0\ "/>
  </numFmts>
  <fonts count="43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4"/>
      <name val="Calibri"/>
      <family val="2"/>
      <scheme val="minor"/>
    </font>
    <font>
      <sz val="10"/>
      <color indexed="8"/>
      <name val="Verdan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8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sz val="20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384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37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0" fillId="0" borderId="66" xfId="0" applyBorder="1"/>
    <xf numFmtId="10" fontId="1" fillId="0" borderId="0" xfId="8" applyNumberFormat="1"/>
    <xf numFmtId="14" fontId="21" fillId="0" borderId="10" xfId="0" applyNumberFormat="1" applyFont="1" applyBorder="1" applyAlignment="1">
      <alignment horizontal="center"/>
    </xf>
    <xf numFmtId="44" fontId="21" fillId="0" borderId="10" xfId="0" applyNumberFormat="1" applyFont="1" applyBorder="1" applyAlignment="1">
      <alignment horizontal="center"/>
    </xf>
    <xf numFmtId="0" fontId="19" fillId="0" borderId="10" xfId="0" quotePrefix="1" applyFont="1" applyBorder="1" applyAlignment="1">
      <alignment horizontal="center"/>
    </xf>
    <xf numFmtId="44" fontId="19" fillId="0" borderId="10" xfId="0" applyNumberFormat="1" applyFont="1" applyBorder="1"/>
    <xf numFmtId="44" fontId="19" fillId="0" borderId="10" xfId="0" quotePrefix="1" applyNumberFormat="1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14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4" fontId="23" fillId="0" borderId="10" xfId="0" applyNumberFormat="1" applyFont="1" applyBorder="1" applyAlignment="1">
      <alignment horizontal="center"/>
    </xf>
    <xf numFmtId="37" fontId="17" fillId="3" borderId="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44" fontId="21" fillId="0" borderId="10" xfId="0" applyNumberFormat="1" applyFont="1" applyBorder="1" applyAlignment="1">
      <alignment horizontal="right"/>
    </xf>
    <xf numFmtId="44" fontId="23" fillId="0" borderId="10" xfId="0" applyNumberFormat="1" applyFont="1" applyBorder="1" applyAlignment="1">
      <alignment horizontal="right"/>
    </xf>
    <xf numFmtId="44" fontId="24" fillId="0" borderId="10" xfId="0" applyNumberFormat="1" applyFont="1" applyBorder="1" applyAlignment="1">
      <alignment horizontal="center"/>
    </xf>
    <xf numFmtId="44" fontId="23" fillId="0" borderId="10" xfId="0" applyNumberFormat="1" applyFont="1" applyBorder="1" applyAlignment="1">
      <alignment horizontal="right"/>
    </xf>
    <xf numFmtId="44" fontId="18" fillId="0" borderId="10" xfId="0" applyNumberFormat="1" applyFont="1" applyBorder="1"/>
    <xf numFmtId="14" fontId="19" fillId="0" borderId="10" xfId="0" applyNumberFormat="1" applyFont="1" applyBorder="1"/>
    <xf numFmtId="44" fontId="19" fillId="0" borderId="10" xfId="0" applyNumberFormat="1" applyFont="1" applyBorder="1" applyAlignment="1">
      <alignment horizontal="right"/>
    </xf>
    <xf numFmtId="44" fontId="20" fillId="0" borderId="10" xfId="0" applyNumberFormat="1" applyFont="1" applyBorder="1" applyAlignment="1">
      <alignment horizontal="right"/>
    </xf>
    <xf numFmtId="44" fontId="20" fillId="0" borderId="10" xfId="0" applyNumberFormat="1" applyFont="1" applyBorder="1"/>
    <xf numFmtId="44" fontId="19" fillId="0" borderId="10" xfId="0" applyNumberFormat="1" applyFont="1" applyBorder="1" applyAlignment="1">
      <alignment horizontal="center"/>
    </xf>
    <xf numFmtId="14" fontId="19" fillId="0" borderId="10" xfId="0" applyNumberFormat="1" applyFont="1" applyFill="1" applyBorder="1"/>
    <xf numFmtId="44" fontId="21" fillId="0" borderId="12" xfId="0" applyNumberFormat="1" applyFont="1" applyBorder="1" applyAlignment="1">
      <alignment horizontal="center"/>
    </xf>
    <xf numFmtId="44" fontId="21" fillId="0" borderId="68" xfId="0" applyNumberFormat="1" applyFont="1" applyBorder="1" applyAlignment="1">
      <alignment horizontal="right"/>
    </xf>
    <xf numFmtId="44" fontId="24" fillId="0" borderId="10" xfId="0" applyNumberFormat="1" applyFont="1" applyBorder="1"/>
    <xf numFmtId="44" fontId="18" fillId="0" borderId="61" xfId="0" applyNumberFormat="1" applyFont="1" applyBorder="1"/>
    <xf numFmtId="44" fontId="18" fillId="0" borderId="10" xfId="0" applyNumberFormat="1" applyFont="1" applyBorder="1" applyAlignment="1">
      <alignment horizontal="right"/>
    </xf>
    <xf numFmtId="14" fontId="22" fillId="0" borderId="10" xfId="0" applyNumberFormat="1" applyFont="1" applyBorder="1"/>
    <xf numFmtId="0" fontId="22" fillId="0" borderId="10" xfId="0" applyFont="1" applyBorder="1" applyAlignment="1">
      <alignment horizontal="center"/>
    </xf>
    <xf numFmtId="44" fontId="22" fillId="0" borderId="10" xfId="0" applyNumberFormat="1" applyFont="1" applyBorder="1"/>
    <xf numFmtId="14" fontId="22" fillId="0" borderId="10" xfId="0" applyNumberFormat="1" applyFont="1" applyFill="1" applyBorder="1"/>
    <xf numFmtId="0" fontId="28" fillId="0" borderId="7" xfId="1" applyFont="1" applyBorder="1" applyAlignment="1"/>
    <xf numFmtId="0" fontId="28" fillId="0" borderId="0" xfId="1" applyFont="1" applyBorder="1" applyAlignment="1"/>
    <xf numFmtId="0" fontId="30" fillId="0" borderId="0" xfId="2" applyFont="1" applyBorder="1" applyAlignment="1" applyProtection="1">
      <alignment horizontal="left"/>
    </xf>
    <xf numFmtId="0" fontId="30" fillId="0" borderId="8" xfId="2" applyFont="1" applyBorder="1" applyAlignment="1" applyProtection="1">
      <alignment horizontal="left"/>
    </xf>
    <xf numFmtId="167" fontId="29" fillId="0" borderId="29" xfId="3" applyNumberFormat="1" applyFont="1" applyFill="1" applyBorder="1" applyAlignment="1" applyProtection="1">
      <alignment horizontal="left"/>
    </xf>
    <xf numFmtId="164" fontId="29" fillId="0" borderId="3" xfId="3" applyNumberFormat="1" applyFont="1" applyFill="1" applyBorder="1" applyAlignment="1" applyProtection="1">
      <alignment horizontal="left"/>
    </xf>
    <xf numFmtId="167" fontId="29" fillId="0" borderId="0" xfId="3" applyNumberFormat="1" applyFont="1" applyFill="1" applyBorder="1" applyAlignment="1" applyProtection="1">
      <alignment horizontal="center"/>
    </xf>
    <xf numFmtId="167" fontId="29" fillId="0" borderId="0" xfId="3" applyNumberFormat="1" applyFont="1" applyFill="1" applyBorder="1" applyAlignment="1" applyProtection="1">
      <alignment horizontal="left"/>
    </xf>
    <xf numFmtId="167" fontId="29" fillId="0" borderId="8" xfId="3" applyNumberFormat="1" applyFont="1" applyFill="1" applyBorder="1" applyAlignment="1" applyProtection="1">
      <alignment horizontal="left"/>
    </xf>
    <xf numFmtId="164" fontId="29" fillId="0" borderId="3" xfId="0" applyNumberFormat="1" applyFont="1" applyBorder="1"/>
    <xf numFmtId="167" fontId="29" fillId="0" borderId="0" xfId="0" applyNumberFormat="1" applyFont="1" applyBorder="1"/>
    <xf numFmtId="44" fontId="29" fillId="0" borderId="3" xfId="3" applyNumberFormat="1" applyFont="1" applyFill="1" applyBorder="1" applyAlignment="1" applyProtection="1">
      <alignment horizontal="left"/>
    </xf>
    <xf numFmtId="164" fontId="29" fillId="0" borderId="0" xfId="3" applyNumberFormat="1" applyFont="1" applyFill="1" applyBorder="1" applyAlignment="1" applyProtection="1">
      <alignment horizontal="left"/>
    </xf>
    <xf numFmtId="164" fontId="29" fillId="0" borderId="0" xfId="0" applyNumberFormat="1" applyFont="1" applyBorder="1"/>
    <xf numFmtId="8" fontId="29" fillId="0" borderId="3" xfId="0" applyNumberFormat="1" applyFont="1" applyBorder="1"/>
    <xf numFmtId="164" fontId="29" fillId="0" borderId="33" xfId="0" applyNumberFormat="1" applyFont="1" applyBorder="1" applyAlignment="1">
      <alignment horizontal="center"/>
    </xf>
    <xf numFmtId="167" fontId="29" fillId="0" borderId="1" xfId="3" applyNumberFormat="1" applyFont="1" applyFill="1" applyBorder="1" applyAlignment="1" applyProtection="1">
      <alignment horizontal="center"/>
    </xf>
    <xf numFmtId="167" fontId="29" fillId="0" borderId="1" xfId="3" applyNumberFormat="1" applyFont="1" applyFill="1" applyBorder="1" applyAlignment="1" applyProtection="1">
      <alignment horizontal="left"/>
    </xf>
    <xf numFmtId="167" fontId="29" fillId="0" borderId="3" xfId="3" applyNumberFormat="1" applyFont="1" applyFill="1" applyBorder="1" applyAlignment="1" applyProtection="1">
      <alignment horizontal="left"/>
    </xf>
    <xf numFmtId="167" fontId="29" fillId="0" borderId="6" xfId="3" applyNumberFormat="1" applyFont="1" applyFill="1" applyBorder="1" applyAlignment="1" applyProtection="1">
      <alignment horizontal="left"/>
    </xf>
    <xf numFmtId="164" fontId="29" fillId="0" borderId="33" xfId="0" applyNumberFormat="1" applyFont="1" applyBorder="1"/>
    <xf numFmtId="167" fontId="29" fillId="2" borderId="3" xfId="3" applyNumberFormat="1" applyFont="1" applyFill="1" applyBorder="1" applyAlignment="1" applyProtection="1">
      <alignment horizontal="left"/>
    </xf>
    <xf numFmtId="0" fontId="29" fillId="0" borderId="0" xfId="0" applyFont="1" applyBorder="1"/>
    <xf numFmtId="165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4" fontId="29" fillId="3" borderId="4" xfId="0" applyNumberFormat="1" applyFont="1" applyFill="1" applyBorder="1" applyAlignment="1">
      <alignment horizontal="center" vertical="center"/>
    </xf>
    <xf numFmtId="37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/>
    </xf>
    <xf numFmtId="164" fontId="29" fillId="4" borderId="1" xfId="0" applyNumberFormat="1" applyFont="1" applyFill="1" applyBorder="1" applyAlignment="1">
      <alignment horizontal="center" vertical="center"/>
    </xf>
    <xf numFmtId="3" fontId="29" fillId="3" borderId="1" xfId="0" applyNumberFormat="1" applyFont="1" applyFill="1" applyBorder="1" applyAlignment="1">
      <alignment horizontal="center" vertical="center"/>
    </xf>
    <xf numFmtId="14" fontId="29" fillId="3" borderId="1" xfId="0" applyNumberFormat="1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164" fontId="31" fillId="4" borderId="1" xfId="0" applyNumberFormat="1" applyFont="1" applyFill="1" applyBorder="1" applyAlignment="1">
      <alignment horizontal="center" vertical="center"/>
    </xf>
    <xf numFmtId="14" fontId="29" fillId="3" borderId="4" xfId="0" applyNumberFormat="1" applyFont="1" applyFill="1" applyBorder="1" applyAlignment="1">
      <alignment horizontal="center" vertical="center" wrapText="1"/>
    </xf>
    <xf numFmtId="14" fontId="29" fillId="3" borderId="1" xfId="0" applyNumberFormat="1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/>
    </xf>
    <xf numFmtId="164" fontId="29" fillId="4" borderId="1" xfId="0" applyNumberFormat="1" applyFont="1" applyFill="1" applyBorder="1" applyAlignment="1">
      <alignment horizontal="right" vertical="center"/>
    </xf>
    <xf numFmtId="171" fontId="29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164" fontId="28" fillId="4" borderId="1" xfId="0" applyNumberFormat="1" applyFont="1" applyFill="1" applyBorder="1" applyAlignment="1">
      <alignment horizontal="center" vertical="center"/>
    </xf>
    <xf numFmtId="0" fontId="29" fillId="0" borderId="0" xfId="0" applyFont="1"/>
    <xf numFmtId="164" fontId="29" fillId="0" borderId="0" xfId="0" applyNumberFormat="1" applyFont="1"/>
    <xf numFmtId="3" fontId="29" fillId="0" borderId="0" xfId="0" applyNumberFormat="1" applyFont="1" applyAlignment="1">
      <alignment horizontal="center"/>
    </xf>
    <xf numFmtId="14" fontId="29" fillId="0" borderId="0" xfId="0" applyNumberFormat="1" applyFont="1"/>
    <xf numFmtId="0" fontId="29" fillId="0" borderId="0" xfId="0" applyFont="1" applyAlignment="1">
      <alignment horizontal="center"/>
    </xf>
    <xf numFmtId="0" fontId="29" fillId="0" borderId="66" xfId="0" applyFont="1" applyBorder="1"/>
    <xf numFmtId="37" fontId="11" fillId="3" borderId="1" xfId="0" applyNumberFormat="1" applyFont="1" applyFill="1" applyBorder="1" applyAlignment="1">
      <alignment horizontal="center" vertical="center"/>
    </xf>
    <xf numFmtId="171" fontId="17" fillId="3" borderId="1" xfId="0" applyNumberFormat="1" applyFont="1" applyFill="1" applyBorder="1" applyAlignment="1">
      <alignment horizontal="center" vertical="center"/>
    </xf>
    <xf numFmtId="14" fontId="29" fillId="3" borderId="0" xfId="0" applyNumberFormat="1" applyFont="1" applyFill="1" applyBorder="1" applyAlignment="1">
      <alignment horizontal="center" vertical="center"/>
    </xf>
    <xf numFmtId="37" fontId="29" fillId="3" borderId="0" xfId="0" applyNumberFormat="1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/>
    </xf>
    <xf numFmtId="164" fontId="28" fillId="4" borderId="0" xfId="0" applyNumberFormat="1" applyFont="1" applyFill="1" applyBorder="1" applyAlignment="1">
      <alignment horizontal="center" vertical="center"/>
    </xf>
    <xf numFmtId="3" fontId="29" fillId="3" borderId="0" xfId="0" applyNumberFormat="1" applyFont="1" applyFill="1" applyBorder="1" applyAlignment="1">
      <alignment horizontal="center" vertical="center"/>
    </xf>
    <xf numFmtId="14" fontId="29" fillId="3" borderId="0" xfId="0" applyNumberFormat="1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34" fillId="3" borderId="0" xfId="4" applyFont="1" applyFill="1" applyBorder="1" applyAlignment="1"/>
    <xf numFmtId="4" fontId="34" fillId="3" borderId="0" xfId="4" applyNumberFormat="1" applyFont="1" applyFill="1" applyBorder="1" applyAlignment="1"/>
    <xf numFmtId="14" fontId="34" fillId="3" borderId="0" xfId="4" applyNumberFormat="1" applyFont="1" applyFill="1" applyBorder="1" applyAlignment="1">
      <alignment horizontal="center"/>
    </xf>
    <xf numFmtId="10" fontId="35" fillId="3" borderId="0" xfId="8" applyNumberFormat="1" applyFont="1" applyFill="1" applyBorder="1" applyAlignment="1"/>
    <xf numFmtId="10" fontId="33" fillId="3" borderId="0" xfId="0" applyNumberFormat="1" applyFont="1" applyFill="1" applyBorder="1" applyAlignment="1">
      <alignment horizontal="center" vertical="center"/>
    </xf>
    <xf numFmtId="0" fontId="33" fillId="3" borderId="35" xfId="4" applyFont="1" applyFill="1" applyBorder="1" applyAlignment="1"/>
    <xf numFmtId="0" fontId="33" fillId="3" borderId="21" xfId="4" applyFont="1" applyFill="1" applyBorder="1" applyAlignment="1"/>
    <xf numFmtId="4" fontId="34" fillId="3" borderId="21" xfId="4" applyNumberFormat="1" applyFont="1" applyFill="1" applyBorder="1" applyAlignment="1"/>
    <xf numFmtId="14" fontId="34" fillId="3" borderId="21" xfId="4" applyNumberFormat="1" applyFont="1" applyFill="1" applyBorder="1" applyAlignment="1">
      <alignment horizontal="center"/>
    </xf>
    <xf numFmtId="0" fontId="34" fillId="3" borderId="21" xfId="4" applyFont="1" applyFill="1" applyBorder="1" applyAlignment="1"/>
    <xf numFmtId="10" fontId="35" fillId="3" borderId="21" xfId="8" applyNumberFormat="1" applyFont="1" applyFill="1" applyBorder="1" applyAlignment="1"/>
    <xf numFmtId="10" fontId="33" fillId="3" borderId="24" xfId="0" applyNumberFormat="1" applyFont="1" applyFill="1" applyBorder="1" applyAlignment="1">
      <alignment horizontal="center" vertical="center"/>
    </xf>
    <xf numFmtId="0" fontId="33" fillId="3" borderId="7" xfId="4" applyFont="1" applyFill="1" applyBorder="1" applyAlignment="1"/>
    <xf numFmtId="0" fontId="33" fillId="3" borderId="0" xfId="4" applyFont="1" applyFill="1" applyBorder="1" applyAlignment="1"/>
    <xf numFmtId="10" fontId="33" fillId="3" borderId="8" xfId="0" applyNumberFormat="1" applyFont="1" applyFill="1" applyBorder="1" applyAlignment="1">
      <alignment horizontal="center" vertical="center"/>
    </xf>
    <xf numFmtId="10" fontId="34" fillId="3" borderId="8" xfId="4" applyNumberFormat="1" applyFont="1" applyFill="1" applyBorder="1" applyAlignment="1"/>
    <xf numFmtId="0" fontId="33" fillId="3" borderId="34" xfId="4" applyFont="1" applyFill="1" applyBorder="1" applyAlignment="1"/>
    <xf numFmtId="0" fontId="33" fillId="3" borderId="22" xfId="4" applyFont="1" applyFill="1" applyBorder="1" applyAlignment="1"/>
    <xf numFmtId="4" fontId="36" fillId="3" borderId="22" xfId="2" applyNumberFormat="1" applyFont="1" applyFill="1" applyBorder="1" applyAlignment="1" applyProtection="1"/>
    <xf numFmtId="14" fontId="36" fillId="3" borderId="22" xfId="2" applyNumberFormat="1" applyFont="1" applyFill="1" applyBorder="1" applyAlignment="1" applyProtection="1">
      <alignment horizontal="center"/>
    </xf>
    <xf numFmtId="0" fontId="36" fillId="3" borderId="22" xfId="2" applyFont="1" applyFill="1" applyBorder="1" applyAlignment="1" applyProtection="1"/>
    <xf numFmtId="10" fontId="35" fillId="3" borderId="22" xfId="8" applyNumberFormat="1" applyFont="1" applyFill="1" applyBorder="1" applyAlignment="1" applyProtection="1"/>
    <xf numFmtId="10" fontId="36" fillId="3" borderId="25" xfId="2" applyNumberFormat="1" applyFont="1" applyFill="1" applyBorder="1" applyAlignment="1" applyProtection="1"/>
    <xf numFmtId="0" fontId="16" fillId="0" borderId="10" xfId="0" applyFont="1" applyFill="1" applyBorder="1" applyAlignment="1">
      <alignment horizontal="left"/>
    </xf>
    <xf numFmtId="4" fontId="16" fillId="3" borderId="10" xfId="3" applyNumberFormat="1" applyFont="1" applyFill="1" applyBorder="1"/>
    <xf numFmtId="14" fontId="16" fillId="0" borderId="10" xfId="0" applyNumberFormat="1" applyFont="1" applyFill="1" applyBorder="1" applyAlignment="1">
      <alignment horizontal="center" vertical="center" wrapText="1"/>
    </xf>
    <xf numFmtId="0" fontId="38" fillId="0" borderId="10" xfId="0" applyFont="1" applyBorder="1"/>
    <xf numFmtId="14" fontId="16" fillId="0" borderId="10" xfId="0" applyNumberFormat="1" applyFont="1" applyFill="1" applyBorder="1" applyAlignment="1">
      <alignment horizontal="center"/>
    </xf>
    <xf numFmtId="0" fontId="16" fillId="0" borderId="61" xfId="0" applyFont="1" applyFill="1" applyBorder="1" applyAlignment="1">
      <alignment horizontal="left"/>
    </xf>
    <xf numFmtId="4" fontId="16" fillId="3" borderId="61" xfId="3" applyNumberFormat="1" applyFont="1" applyFill="1" applyBorder="1"/>
    <xf numFmtId="14" fontId="16" fillId="0" borderId="61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/>
    <xf numFmtId="4" fontId="37" fillId="3" borderId="26" xfId="3" applyNumberFormat="1" applyFont="1" applyFill="1" applyBorder="1" applyAlignment="1">
      <alignment vertical="center"/>
    </xf>
    <xf numFmtId="14" fontId="38" fillId="3" borderId="0" xfId="3" applyNumberFormat="1" applyFont="1" applyFill="1" applyBorder="1" applyAlignment="1">
      <alignment horizontal="center" vertical="center"/>
    </xf>
    <xf numFmtId="10" fontId="35" fillId="0" borderId="0" xfId="8" applyNumberFormat="1" applyFont="1" applyBorder="1"/>
    <xf numFmtId="10" fontId="38" fillId="0" borderId="0" xfId="0" applyNumberFormat="1" applyFont="1" applyBorder="1"/>
    <xf numFmtId="0" fontId="38" fillId="0" borderId="0" xfId="0" applyFont="1"/>
    <xf numFmtId="4" fontId="38" fillId="0" borderId="0" xfId="3" applyNumberFormat="1" applyFont="1" applyBorder="1" applyAlignment="1">
      <alignment vertical="center"/>
    </xf>
    <xf numFmtId="14" fontId="38" fillId="0" borderId="0" xfId="3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/>
    </xf>
    <xf numFmtId="4" fontId="16" fillId="3" borderId="14" xfId="3" applyNumberFormat="1" applyFont="1" applyFill="1" applyBorder="1"/>
    <xf numFmtId="14" fontId="16" fillId="0" borderId="14" xfId="0" applyNumberFormat="1" applyFont="1" applyFill="1" applyBorder="1" applyAlignment="1">
      <alignment horizontal="center" vertical="center" wrapText="1"/>
    </xf>
    <xf numFmtId="0" fontId="38" fillId="0" borderId="14" xfId="0" applyFont="1" applyBorder="1"/>
    <xf numFmtId="166" fontId="16" fillId="0" borderId="10" xfId="3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14" fontId="16" fillId="0" borderId="61" xfId="0" applyNumberFormat="1" applyFont="1" applyFill="1" applyBorder="1" applyAlignment="1">
      <alignment horizontal="center" vertical="center" wrapText="1"/>
    </xf>
    <xf numFmtId="0" fontId="38" fillId="0" borderId="61" xfId="0" applyFont="1" applyBorder="1"/>
    <xf numFmtId="0" fontId="38" fillId="0" borderId="15" xfId="0" applyFont="1" applyBorder="1" applyAlignment="1">
      <alignment horizontal="left"/>
    </xf>
    <xf numFmtId="0" fontId="38" fillId="0" borderId="15" xfId="0" applyFont="1" applyBorder="1"/>
    <xf numFmtId="4" fontId="38" fillId="0" borderId="15" xfId="3" applyNumberFormat="1" applyFont="1" applyBorder="1" applyAlignment="1">
      <alignment vertical="center"/>
    </xf>
    <xf numFmtId="14" fontId="38" fillId="0" borderId="15" xfId="3" applyNumberFormat="1" applyFont="1" applyBorder="1" applyAlignment="1">
      <alignment horizontal="center" vertical="center"/>
    </xf>
    <xf numFmtId="14" fontId="38" fillId="0" borderId="15" xfId="0" applyNumberFormat="1" applyFont="1" applyBorder="1"/>
    <xf numFmtId="4" fontId="37" fillId="0" borderId="26" xfId="3" applyNumberFormat="1" applyFont="1" applyBorder="1" applyAlignment="1">
      <alignment vertical="center"/>
    </xf>
    <xf numFmtId="0" fontId="38" fillId="0" borderId="21" xfId="0" applyFont="1" applyBorder="1"/>
    <xf numFmtId="0" fontId="16" fillId="3" borderId="10" xfId="0" applyFont="1" applyFill="1" applyBorder="1" applyAlignment="1"/>
    <xf numFmtId="4" fontId="16" fillId="3" borderId="10" xfId="9" applyNumberFormat="1" applyFont="1" applyFill="1" applyBorder="1" applyAlignment="1">
      <alignment horizontal="right"/>
    </xf>
    <xf numFmtId="14" fontId="16" fillId="0" borderId="10" xfId="0" applyNumberFormat="1" applyFont="1" applyBorder="1" applyAlignment="1">
      <alignment horizontal="center"/>
    </xf>
    <xf numFmtId="0" fontId="38" fillId="0" borderId="0" xfId="0" applyFont="1" applyBorder="1" applyAlignment="1">
      <alignment vertical="center" wrapText="1"/>
    </xf>
    <xf numFmtId="4" fontId="37" fillId="0" borderId="27" xfId="3" applyNumberFormat="1" applyFont="1" applyBorder="1" applyAlignment="1">
      <alignment vertical="center"/>
    </xf>
    <xf numFmtId="10" fontId="35" fillId="0" borderId="0" xfId="8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14" fontId="16" fillId="3" borderId="10" xfId="0" applyNumberFormat="1" applyFont="1" applyFill="1" applyBorder="1" applyAlignment="1">
      <alignment horizontal="center"/>
    </xf>
    <xf numFmtId="0" fontId="38" fillId="0" borderId="12" xfId="0" applyFont="1" applyBorder="1"/>
    <xf numFmtId="4" fontId="16" fillId="3" borderId="10" xfId="0" applyNumberFormat="1" applyFont="1" applyFill="1" applyBorder="1" applyAlignment="1"/>
    <xf numFmtId="4" fontId="16" fillId="3" borderId="12" xfId="10" applyNumberFormat="1" applyFont="1" applyFill="1" applyBorder="1" applyAlignment="1"/>
    <xf numFmtId="4" fontId="38" fillId="0" borderId="10" xfId="3" applyNumberFormat="1" applyFont="1" applyBorder="1"/>
    <xf numFmtId="14" fontId="38" fillId="0" borderId="10" xfId="0" applyNumberFormat="1" applyFont="1" applyBorder="1" applyAlignment="1">
      <alignment horizontal="center"/>
    </xf>
    <xf numFmtId="0" fontId="38" fillId="3" borderId="15" xfId="0" applyFont="1" applyFill="1" applyBorder="1"/>
    <xf numFmtId="4" fontId="38" fillId="0" borderId="15" xfId="3" applyNumberFormat="1" applyFont="1" applyBorder="1"/>
    <xf numFmtId="14" fontId="38" fillId="0" borderId="15" xfId="0" applyNumberFormat="1" applyFont="1" applyBorder="1" applyAlignment="1">
      <alignment horizontal="center"/>
    </xf>
    <xf numFmtId="0" fontId="38" fillId="0" borderId="18" xfId="0" applyFont="1" applyBorder="1"/>
    <xf numFmtId="0" fontId="16" fillId="3" borderId="14" xfId="0" applyFont="1" applyFill="1" applyBorder="1" applyAlignment="1"/>
    <xf numFmtId="4" fontId="16" fillId="3" borderId="14" xfId="9" applyNumberFormat="1" applyFont="1" applyFill="1" applyBorder="1" applyAlignment="1">
      <alignment horizontal="right"/>
    </xf>
    <xf numFmtId="14" fontId="16" fillId="0" borderId="14" xfId="0" applyNumberFormat="1" applyFont="1" applyBorder="1" applyAlignment="1">
      <alignment horizontal="center"/>
    </xf>
    <xf numFmtId="0" fontId="38" fillId="3" borderId="10" xfId="0" applyFont="1" applyFill="1" applyBorder="1" applyAlignment="1">
      <alignment horizontal="left"/>
    </xf>
    <xf numFmtId="0" fontId="38" fillId="3" borderId="10" xfId="0" applyFont="1" applyFill="1" applyBorder="1"/>
    <xf numFmtId="4" fontId="38" fillId="3" borderId="10" xfId="3" applyNumberFormat="1" applyFont="1" applyFill="1" applyBorder="1" applyAlignment="1">
      <alignment horizontal="right"/>
    </xf>
    <xf numFmtId="14" fontId="38" fillId="3" borderId="10" xfId="3" applyNumberFormat="1" applyFont="1" applyFill="1" applyBorder="1" applyAlignment="1">
      <alignment horizontal="center"/>
    </xf>
    <xf numFmtId="14" fontId="38" fillId="3" borderId="10" xfId="0" applyNumberFormat="1" applyFont="1" applyFill="1" applyBorder="1"/>
    <xf numFmtId="0" fontId="38" fillId="0" borderId="15" xfId="0" applyFont="1" applyBorder="1" applyAlignment="1">
      <alignment horizontal="center"/>
    </xf>
    <xf numFmtId="14" fontId="38" fillId="0" borderId="0" xfId="0" applyNumberFormat="1" applyFont="1" applyBorder="1" applyAlignment="1"/>
    <xf numFmtId="14" fontId="38" fillId="0" borderId="0" xfId="0" applyNumberFormat="1" applyFont="1" applyBorder="1" applyAlignment="1">
      <alignment horizontal="center" vertical="center"/>
    </xf>
    <xf numFmtId="4" fontId="38" fillId="0" borderId="0" xfId="0" applyNumberFormat="1" applyFont="1" applyBorder="1" applyAlignment="1">
      <alignment vertical="center"/>
    </xf>
    <xf numFmtId="14" fontId="38" fillId="0" borderId="18" xfId="0" applyNumberFormat="1" applyFont="1" applyBorder="1"/>
    <xf numFmtId="4" fontId="37" fillId="0" borderId="26" xfId="3" applyNumberFormat="1" applyFont="1" applyBorder="1" applyAlignment="1">
      <alignment horizontal="right" vertical="center"/>
    </xf>
    <xf numFmtId="0" fontId="38" fillId="0" borderId="17" xfId="0" applyFont="1" applyBorder="1" applyAlignment="1">
      <alignment horizontal="left"/>
    </xf>
    <xf numFmtId="0" fontId="38" fillId="0" borderId="10" xfId="0" applyFont="1" applyBorder="1" applyAlignment="1"/>
    <xf numFmtId="4" fontId="38" fillId="3" borderId="10" xfId="3" applyNumberFormat="1" applyFont="1" applyFill="1" applyBorder="1"/>
    <xf numFmtId="0" fontId="38" fillId="0" borderId="11" xfId="0" applyFont="1" applyBorder="1"/>
    <xf numFmtId="0" fontId="38" fillId="0" borderId="17" xfId="0" applyFont="1" applyBorder="1" applyAlignment="1"/>
    <xf numFmtId="4" fontId="38" fillId="3" borderId="17" xfId="3" applyNumberFormat="1" applyFont="1" applyFill="1" applyBorder="1"/>
    <xf numFmtId="14" fontId="38" fillId="0" borderId="17" xfId="0" applyNumberFormat="1" applyFont="1" applyBorder="1" applyAlignment="1">
      <alignment horizontal="center"/>
    </xf>
    <xf numFmtId="0" fontId="38" fillId="0" borderId="19" xfId="0" applyFont="1" applyBorder="1"/>
    <xf numFmtId="0" fontId="38" fillId="3" borderId="18" xfId="0" applyFont="1" applyFill="1" applyBorder="1"/>
    <xf numFmtId="4" fontId="38" fillId="3" borderId="15" xfId="3" applyNumberFormat="1" applyFont="1" applyFill="1" applyBorder="1"/>
    <xf numFmtId="14" fontId="38" fillId="3" borderId="15" xfId="0" applyNumberFormat="1" applyFont="1" applyFill="1" applyBorder="1" applyAlignment="1">
      <alignment horizontal="center"/>
    </xf>
    <xf numFmtId="166" fontId="39" fillId="0" borderId="26" xfId="3" applyFont="1" applyBorder="1" applyAlignment="1">
      <alignment vertical="center"/>
    </xf>
    <xf numFmtId="0" fontId="16" fillId="0" borderId="17" xfId="0" applyFont="1" applyFill="1" applyBorder="1" applyAlignment="1">
      <alignment horizontal="left"/>
    </xf>
    <xf numFmtId="4" fontId="16" fillId="3" borderId="17" xfId="3" applyNumberFormat="1" applyFont="1" applyFill="1" applyBorder="1"/>
    <xf numFmtId="14" fontId="16" fillId="0" borderId="17" xfId="0" applyNumberFormat="1" applyFont="1" applyFill="1" applyBorder="1" applyAlignment="1">
      <alignment horizontal="center" vertical="center" wrapText="1"/>
    </xf>
    <xf numFmtId="0" fontId="38" fillId="0" borderId="17" xfId="0" applyFont="1" applyBorder="1"/>
    <xf numFmtId="4" fontId="38" fillId="0" borderId="10" xfId="3" applyNumberFormat="1" applyFont="1" applyBorder="1" applyAlignment="1">
      <alignment vertical="center"/>
    </xf>
    <xf numFmtId="14" fontId="38" fillId="0" borderId="10" xfId="3" applyNumberFormat="1" applyFont="1" applyBorder="1" applyAlignment="1">
      <alignment horizontal="center" vertical="center"/>
    </xf>
    <xf numFmtId="14" fontId="38" fillId="0" borderId="10" xfId="0" applyNumberFormat="1" applyFont="1" applyBorder="1"/>
    <xf numFmtId="4" fontId="38" fillId="0" borderId="61" xfId="3" applyNumberFormat="1" applyFont="1" applyBorder="1" applyAlignment="1">
      <alignment vertical="center"/>
    </xf>
    <xf numFmtId="14" fontId="38" fillId="0" borderId="61" xfId="3" applyNumberFormat="1" applyFont="1" applyBorder="1" applyAlignment="1">
      <alignment horizontal="center" vertical="center"/>
    </xf>
    <xf numFmtId="14" fontId="38" fillId="0" borderId="61" xfId="0" applyNumberFormat="1" applyFont="1" applyBorder="1"/>
    <xf numFmtId="0" fontId="16" fillId="0" borderId="15" xfId="0" applyFont="1" applyFill="1" applyBorder="1" applyAlignment="1">
      <alignment horizontal="left"/>
    </xf>
    <xf numFmtId="0" fontId="38" fillId="0" borderId="16" xfId="0" applyFont="1" applyBorder="1"/>
    <xf numFmtId="10" fontId="35" fillId="0" borderId="23" xfId="8" applyNumberFormat="1" applyFont="1" applyBorder="1" applyAlignment="1">
      <alignment vertical="center"/>
    </xf>
    <xf numFmtId="10" fontId="38" fillId="0" borderId="8" xfId="0" applyNumberFormat="1" applyFont="1" applyBorder="1" applyAlignment="1">
      <alignment vertical="center"/>
    </xf>
    <xf numFmtId="0" fontId="38" fillId="3" borderId="12" xfId="0" applyFont="1" applyFill="1" applyBorder="1"/>
    <xf numFmtId="0" fontId="38" fillId="0" borderId="10" xfId="0" applyFont="1" applyBorder="1" applyAlignment="1">
      <alignment horizontal="left"/>
    </xf>
    <xf numFmtId="0" fontId="38" fillId="3" borderId="20" xfId="0" applyFont="1" applyFill="1" applyBorder="1"/>
    <xf numFmtId="0" fontId="38" fillId="3" borderId="0" xfId="0" applyFont="1" applyFill="1" applyBorder="1"/>
    <xf numFmtId="4" fontId="37" fillId="3" borderId="27" xfId="3" applyNumberFormat="1" applyFont="1" applyFill="1" applyBorder="1"/>
    <xf numFmtId="14" fontId="38" fillId="3" borderId="0" xfId="3" applyNumberFormat="1" applyFont="1" applyFill="1" applyBorder="1" applyAlignment="1">
      <alignment horizontal="center"/>
    </xf>
    <xf numFmtId="10" fontId="35" fillId="3" borderId="0" xfId="8" applyNumberFormat="1" applyFont="1" applyFill="1" applyBorder="1"/>
    <xf numFmtId="10" fontId="38" fillId="3" borderId="0" xfId="0" applyNumberFormat="1" applyFont="1" applyFill="1" applyBorder="1"/>
    <xf numFmtId="4" fontId="38" fillId="0" borderId="0" xfId="3" applyNumberFormat="1" applyFont="1" applyBorder="1"/>
    <xf numFmtId="14" fontId="38" fillId="0" borderId="0" xfId="3" applyNumberFormat="1" applyFont="1" applyBorder="1" applyAlignment="1">
      <alignment horizontal="center"/>
    </xf>
    <xf numFmtId="0" fontId="37" fillId="3" borderId="55" xfId="0" applyFont="1" applyFill="1" applyBorder="1"/>
    <xf numFmtId="14" fontId="37" fillId="3" borderId="56" xfId="0" applyNumberFormat="1" applyFont="1" applyFill="1" applyBorder="1" applyAlignment="1"/>
    <xf numFmtId="4" fontId="37" fillId="3" borderId="56" xfId="3" applyNumberFormat="1" applyFont="1" applyFill="1" applyBorder="1"/>
    <xf numFmtId="14" fontId="16" fillId="0" borderId="56" xfId="3" applyNumberFormat="1" applyFont="1" applyFill="1" applyBorder="1" applyAlignment="1">
      <alignment horizontal="center"/>
    </xf>
    <xf numFmtId="0" fontId="38" fillId="3" borderId="56" xfId="0" applyFont="1" applyFill="1" applyBorder="1" applyAlignment="1">
      <alignment horizontal="center"/>
    </xf>
    <xf numFmtId="10" fontId="35" fillId="3" borderId="56" xfId="8" applyNumberFormat="1" applyFont="1" applyFill="1" applyBorder="1"/>
    <xf numFmtId="10" fontId="38" fillId="3" borderId="57" xfId="0" applyNumberFormat="1" applyFont="1" applyFill="1" applyBorder="1"/>
    <xf numFmtId="0" fontId="40" fillId="0" borderId="0" xfId="0" applyFont="1"/>
    <xf numFmtId="4" fontId="40" fillId="0" borderId="0" xfId="0" applyNumberFormat="1" applyFont="1"/>
    <xf numFmtId="14" fontId="40" fillId="0" borderId="0" xfId="0" applyNumberFormat="1" applyFont="1" applyAlignment="1">
      <alignment horizontal="center"/>
    </xf>
    <xf numFmtId="10" fontId="35" fillId="0" borderId="0" xfId="8" applyNumberFormat="1" applyFont="1"/>
    <xf numFmtId="10" fontId="40" fillId="0" borderId="0" xfId="0" applyNumberFormat="1" applyFont="1"/>
    <xf numFmtId="0" fontId="28" fillId="0" borderId="7" xfId="1" applyFont="1" applyBorder="1" applyAlignment="1"/>
    <xf numFmtId="0" fontId="28" fillId="0" borderId="28" xfId="1" applyFont="1" applyBorder="1" applyAlignment="1"/>
    <xf numFmtId="0" fontId="29" fillId="0" borderId="2" xfId="1" applyFont="1" applyBorder="1" applyAlignment="1">
      <alignment horizontal="left"/>
    </xf>
    <xf numFmtId="0" fontId="29" fillId="0" borderId="8" xfId="1" applyFont="1" applyBorder="1" applyAlignment="1">
      <alignment horizontal="left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1" applyFont="1" applyBorder="1" applyAlignment="1">
      <alignment horizontal="center"/>
    </xf>
    <xf numFmtId="0" fontId="27" fillId="0" borderId="58" xfId="1" applyFont="1" applyBorder="1" applyAlignment="1">
      <alignment horizontal="center"/>
    </xf>
    <xf numFmtId="0" fontId="28" fillId="0" borderId="35" xfId="1" applyFont="1" applyBorder="1" applyAlignment="1"/>
    <xf numFmtId="0" fontId="28" fillId="0" borderId="59" xfId="1" applyFont="1" applyBorder="1" applyAlignment="1"/>
    <xf numFmtId="0" fontId="28" fillId="0" borderId="60" xfId="1" applyFont="1" applyBorder="1" applyAlignment="1">
      <alignment horizontal="left"/>
    </xf>
    <xf numFmtId="0" fontId="28" fillId="0" borderId="24" xfId="1" applyFont="1" applyBorder="1" applyAlignment="1">
      <alignment horizontal="left"/>
    </xf>
    <xf numFmtId="0" fontId="29" fillId="0" borderId="2" xfId="1" applyFont="1" applyBorder="1" applyAlignment="1">
      <alignment horizontal="center"/>
    </xf>
    <xf numFmtId="0" fontId="29" fillId="0" borderId="8" xfId="1" applyFont="1" applyBorder="1" applyAlignment="1">
      <alignment horizontal="center"/>
    </xf>
    <xf numFmtId="0" fontId="28" fillId="0" borderId="30" xfId="1" applyFont="1" applyBorder="1" applyAlignment="1">
      <alignment horizontal="left"/>
    </xf>
    <xf numFmtId="0" fontId="28" fillId="0" borderId="5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0" fontId="28" fillId="0" borderId="1" xfId="1" applyFont="1" applyBorder="1" applyAlignment="1">
      <alignment horizontal="left"/>
    </xf>
    <xf numFmtId="0" fontId="30" fillId="0" borderId="2" xfId="2" applyFont="1" applyBorder="1" applyAlignment="1" applyProtection="1">
      <alignment horizontal="left"/>
    </xf>
    <xf numFmtId="0" fontId="30" fillId="0" borderId="8" xfId="2" applyFont="1" applyBorder="1" applyAlignment="1" applyProtection="1">
      <alignment horizontal="left"/>
    </xf>
    <xf numFmtId="0" fontId="28" fillId="0" borderId="31" xfId="1" applyFont="1" applyBorder="1" applyAlignment="1">
      <alignment horizontal="left"/>
    </xf>
    <xf numFmtId="0" fontId="28" fillId="0" borderId="32" xfId="1" applyFont="1" applyBorder="1" applyAlignment="1">
      <alignment horizontal="left"/>
    </xf>
    <xf numFmtId="0" fontId="28" fillId="0" borderId="4" xfId="1" applyFont="1" applyBorder="1" applyAlignment="1">
      <alignment horizontal="left" vertical="center"/>
    </xf>
    <xf numFmtId="0" fontId="28" fillId="0" borderId="1" xfId="1" applyFont="1" applyBorder="1" applyAlignment="1">
      <alignment horizontal="left" vertical="center"/>
    </xf>
    <xf numFmtId="0" fontId="28" fillId="0" borderId="36" xfId="1" applyFont="1" applyBorder="1" applyAlignment="1">
      <alignment horizontal="center"/>
    </xf>
    <xf numFmtId="0" fontId="28" fillId="0" borderId="37" xfId="1" applyFont="1" applyBorder="1" applyAlignment="1">
      <alignment horizontal="center"/>
    </xf>
    <xf numFmtId="0" fontId="28" fillId="0" borderId="38" xfId="1" applyFont="1" applyBorder="1" applyAlignment="1">
      <alignment horizontal="center"/>
    </xf>
    <xf numFmtId="0" fontId="28" fillId="0" borderId="5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164" fontId="28" fillId="0" borderId="53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14" fontId="19" fillId="0" borderId="61" xfId="0" applyNumberFormat="1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14" fontId="19" fillId="0" borderId="17" xfId="0" applyNumberFormat="1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44" fontId="19" fillId="0" borderId="61" xfId="0" applyNumberFormat="1" applyFont="1" applyBorder="1" applyAlignment="1">
      <alignment horizontal="center"/>
    </xf>
    <xf numFmtId="44" fontId="19" fillId="0" borderId="13" xfId="0" applyNumberFormat="1" applyFont="1" applyBorder="1" applyAlignment="1">
      <alignment horizontal="center"/>
    </xf>
    <xf numFmtId="44" fontId="19" fillId="0" borderId="17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20" fillId="0" borderId="67" xfId="0" applyFont="1" applyBorder="1" applyAlignment="1">
      <alignment horizontal="left"/>
    </xf>
    <xf numFmtId="0" fontId="20" fillId="0" borderId="68" xfId="0" applyFont="1" applyBorder="1" applyAlignment="1">
      <alignment horizontal="left"/>
    </xf>
    <xf numFmtId="14" fontId="23" fillId="0" borderId="10" xfId="0" applyNumberFormat="1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4" fontId="23" fillId="0" borderId="10" xfId="0" applyNumberFormat="1" applyFont="1" applyBorder="1" applyAlignment="1">
      <alignment horizontal="center"/>
    </xf>
    <xf numFmtId="44" fontId="23" fillId="0" borderId="10" xfId="0" applyNumberFormat="1" applyFont="1" applyBorder="1" applyAlignment="1">
      <alignment horizontal="right"/>
    </xf>
    <xf numFmtId="44" fontId="19" fillId="0" borderId="61" xfId="0" applyNumberFormat="1" applyFont="1" applyBorder="1" applyAlignment="1">
      <alignment horizontal="right"/>
    </xf>
    <xf numFmtId="44" fontId="19" fillId="0" borderId="13" xfId="0" applyNumberFormat="1" applyFont="1" applyBorder="1" applyAlignment="1">
      <alignment horizontal="right"/>
    </xf>
    <xf numFmtId="44" fontId="19" fillId="0" borderId="17" xfId="0" applyNumberFormat="1" applyFont="1" applyBorder="1" applyAlignment="1">
      <alignment horizontal="right"/>
    </xf>
    <xf numFmtId="0" fontId="18" fillId="0" borderId="12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61" xfId="0" quotePrefix="1" applyFont="1" applyBorder="1" applyAlignment="1">
      <alignment horizontal="center"/>
    </xf>
    <xf numFmtId="0" fontId="19" fillId="0" borderId="13" xfId="0" quotePrefix="1" applyFont="1" applyBorder="1" applyAlignment="1">
      <alignment horizontal="center"/>
    </xf>
    <xf numFmtId="0" fontId="19" fillId="0" borderId="17" xfId="0" quotePrefix="1" applyFont="1" applyBorder="1" applyAlignment="1">
      <alignment horizontal="center"/>
    </xf>
    <xf numFmtId="44" fontId="19" fillId="0" borderId="61" xfId="0" quotePrefix="1" applyNumberFormat="1" applyFont="1" applyBorder="1" applyAlignment="1">
      <alignment horizontal="center"/>
    </xf>
    <xf numFmtId="44" fontId="19" fillId="0" borderId="13" xfId="0" quotePrefix="1" applyNumberFormat="1" applyFont="1" applyBorder="1" applyAlignment="1">
      <alignment horizontal="center"/>
    </xf>
    <xf numFmtId="44" fontId="19" fillId="0" borderId="17" xfId="0" quotePrefix="1" applyNumberFormat="1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0" borderId="12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37" fillId="0" borderId="34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47" xfId="0" applyFont="1" applyBorder="1" applyAlignment="1">
      <alignment vertical="center"/>
    </xf>
    <xf numFmtId="0" fontId="37" fillId="0" borderId="20" xfId="0" applyFont="1" applyBorder="1" applyAlignment="1">
      <alignment vertical="center"/>
    </xf>
    <xf numFmtId="4" fontId="37" fillId="0" borderId="48" xfId="0" applyNumberFormat="1" applyFont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14" fontId="37" fillId="0" borderId="45" xfId="0" applyNumberFormat="1" applyFont="1" applyFill="1" applyBorder="1" applyAlignment="1">
      <alignment horizontal="center" vertical="center" wrapText="1"/>
    </xf>
    <xf numFmtId="14" fontId="37" fillId="0" borderId="46" xfId="0" applyNumberFormat="1" applyFont="1" applyFill="1" applyBorder="1" applyAlignment="1">
      <alignment horizontal="center" vertical="center" wrapText="1"/>
    </xf>
    <xf numFmtId="0" fontId="37" fillId="0" borderId="45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10" fontId="35" fillId="0" borderId="39" xfId="8" applyNumberFormat="1" applyFont="1" applyBorder="1" applyAlignment="1">
      <alignment horizontal="center" vertical="center" wrapText="1"/>
    </xf>
    <xf numFmtId="10" fontId="35" fillId="0" borderId="23" xfId="8" applyNumberFormat="1" applyFont="1" applyBorder="1" applyAlignment="1">
      <alignment horizontal="center" vertical="center" wrapText="1"/>
    </xf>
    <xf numFmtId="10" fontId="37" fillId="0" borderId="39" xfId="0" applyNumberFormat="1" applyFont="1" applyBorder="1" applyAlignment="1">
      <alignment horizontal="center" vertical="center" wrapText="1"/>
    </xf>
    <xf numFmtId="10" fontId="37" fillId="0" borderId="23" xfId="0" applyNumberFormat="1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10" fontId="35" fillId="0" borderId="46" xfId="8" applyNumberFormat="1" applyFont="1" applyBorder="1" applyAlignment="1">
      <alignment horizontal="center" vertical="center"/>
    </xf>
    <xf numFmtId="10" fontId="37" fillId="0" borderId="23" xfId="0" applyNumberFormat="1" applyFont="1" applyBorder="1" applyAlignment="1"/>
    <xf numFmtId="0" fontId="38" fillId="0" borderId="4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0" fontId="35" fillId="0" borderId="14" xfId="8" applyNumberFormat="1" applyFont="1" applyBorder="1" applyAlignment="1">
      <alignment horizontal="center" vertical="center"/>
    </xf>
    <xf numFmtId="10" fontId="35" fillId="0" borderId="10" xfId="8" applyNumberFormat="1" applyFont="1" applyBorder="1" applyAlignment="1">
      <alignment horizontal="center" vertical="center"/>
    </xf>
    <xf numFmtId="10" fontId="35" fillId="0" borderId="61" xfId="8" applyNumberFormat="1" applyFont="1" applyBorder="1" applyAlignment="1">
      <alignment horizontal="center" vertical="center"/>
    </xf>
    <xf numFmtId="10" fontId="35" fillId="0" borderId="15" xfId="8" applyNumberFormat="1" applyFont="1" applyBorder="1" applyAlignment="1">
      <alignment horizontal="center" vertical="center"/>
    </xf>
    <xf numFmtId="10" fontId="38" fillId="0" borderId="42" xfId="0" applyNumberFormat="1" applyFont="1" applyBorder="1" applyAlignment="1">
      <alignment horizontal="center" vertical="center"/>
    </xf>
    <xf numFmtId="10" fontId="38" fillId="0" borderId="11" xfId="0" applyNumberFormat="1" applyFont="1" applyBorder="1" applyAlignment="1">
      <alignment horizontal="center" vertical="center"/>
    </xf>
    <xf numFmtId="10" fontId="38" fillId="0" borderId="63" xfId="0" applyNumberFormat="1" applyFont="1" applyBorder="1" applyAlignment="1">
      <alignment horizontal="center" vertical="center"/>
    </xf>
    <xf numFmtId="10" fontId="38" fillId="0" borderId="43" xfId="0" applyNumberFormat="1" applyFont="1" applyBorder="1" applyAlignment="1">
      <alignment horizontal="center" vertical="center"/>
    </xf>
    <xf numFmtId="10" fontId="35" fillId="0" borderId="23" xfId="8" applyNumberFormat="1" applyFont="1" applyBorder="1" applyAlignment="1">
      <alignment horizontal="center" vertical="center"/>
    </xf>
    <xf numFmtId="10" fontId="35" fillId="0" borderId="26" xfId="8" applyNumberFormat="1" applyFont="1" applyBorder="1" applyAlignment="1">
      <alignment horizontal="center" vertical="center"/>
    </xf>
    <xf numFmtId="10" fontId="38" fillId="0" borderId="23" xfId="0" applyNumberFormat="1" applyFont="1" applyBorder="1" applyAlignment="1">
      <alignment horizontal="center" vertical="center"/>
    </xf>
    <xf numFmtId="10" fontId="38" fillId="0" borderId="2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10" fontId="38" fillId="0" borderId="8" xfId="0" applyNumberFormat="1" applyFont="1" applyBorder="1" applyAlignment="1">
      <alignment horizontal="center" vertical="center"/>
    </xf>
    <xf numFmtId="10" fontId="38" fillId="0" borderId="25" xfId="0" applyNumberFormat="1" applyFont="1" applyBorder="1" applyAlignment="1">
      <alignment horizontal="center" vertical="center"/>
    </xf>
    <xf numFmtId="0" fontId="32" fillId="3" borderId="35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3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3" fillId="3" borderId="21" xfId="4" applyFont="1" applyFill="1" applyBorder="1" applyAlignment="1">
      <alignment horizontal="center" vertical="center" wrapText="1"/>
    </xf>
    <xf numFmtId="0" fontId="33" fillId="3" borderId="0" xfId="4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10" fontId="35" fillId="0" borderId="17" xfId="8" applyNumberFormat="1" applyFont="1" applyBorder="1" applyAlignment="1">
      <alignment horizontal="center" vertical="center"/>
    </xf>
    <xf numFmtId="10" fontId="38" fillId="0" borderId="65" xfId="0" applyNumberFormat="1" applyFont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4" fontId="42" fillId="0" borderId="0" xfId="0" applyNumberFormat="1" applyFont="1"/>
    <xf numFmtId="0" fontId="42" fillId="0" borderId="66" xfId="0" applyFont="1" applyBorder="1"/>
    <xf numFmtId="4" fontId="42" fillId="0" borderId="66" xfId="0" applyNumberFormat="1" applyFont="1" applyBorder="1"/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152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152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152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152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152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152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152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152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152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152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topLeftCell="C120" zoomScaleNormal="100" workbookViewId="0">
      <selection activeCell="C164" sqref="C164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46" t="s">
        <v>39</v>
      </c>
      <c r="B1" s="247"/>
      <c r="C1" s="247"/>
      <c r="D1" s="247"/>
      <c r="E1" s="247"/>
      <c r="F1" s="247"/>
      <c r="G1" s="247"/>
      <c r="H1" s="247"/>
    </row>
    <row r="2" spans="1:8" ht="15.75" customHeight="1" x14ac:dyDescent="0.2">
      <c r="A2" s="247"/>
      <c r="B2" s="247"/>
      <c r="C2" s="247"/>
      <c r="D2" s="247"/>
      <c r="E2" s="247"/>
      <c r="F2" s="247"/>
      <c r="G2" s="247"/>
      <c r="H2" s="247"/>
    </row>
    <row r="3" spans="1:8" ht="15.75" customHeight="1" x14ac:dyDescent="0.2">
      <c r="A3" s="247"/>
      <c r="B3" s="247"/>
      <c r="C3" s="247"/>
      <c r="D3" s="247"/>
      <c r="E3" s="247"/>
      <c r="F3" s="247"/>
      <c r="G3" s="247"/>
      <c r="H3" s="247"/>
    </row>
    <row r="4" spans="1:8" ht="15.75" customHeight="1" x14ac:dyDescent="0.2">
      <c r="A4" s="247"/>
      <c r="B4" s="247"/>
      <c r="C4" s="247"/>
      <c r="D4" s="247"/>
      <c r="E4" s="247"/>
      <c r="F4" s="247"/>
      <c r="G4" s="247"/>
      <c r="H4" s="247"/>
    </row>
    <row r="5" spans="1:8" ht="43.5" customHeight="1" x14ac:dyDescent="0.2">
      <c r="A5" s="247"/>
      <c r="B5" s="247"/>
      <c r="C5" s="247"/>
      <c r="D5" s="247"/>
      <c r="E5" s="247"/>
      <c r="F5" s="247"/>
      <c r="G5" s="247"/>
      <c r="H5" s="247"/>
    </row>
    <row r="6" spans="1:8" ht="18.75" thickBot="1" x14ac:dyDescent="0.3">
      <c r="A6" s="248"/>
      <c r="B6" s="248"/>
      <c r="C6" s="248"/>
      <c r="D6" s="248"/>
      <c r="E6" s="248"/>
      <c r="F6" s="248"/>
      <c r="G6" s="248"/>
      <c r="H6" s="248"/>
    </row>
    <row r="7" spans="1:8" ht="19.5" customHeight="1" thickBot="1" x14ac:dyDescent="0.3">
      <c r="A7" s="249" t="s">
        <v>20</v>
      </c>
      <c r="B7" s="249"/>
      <c r="C7" s="249"/>
      <c r="D7" s="249"/>
      <c r="E7" s="249"/>
      <c r="F7" s="249"/>
      <c r="G7" s="249"/>
      <c r="H7" s="249"/>
    </row>
    <row r="8" spans="1:8" ht="20.25" customHeight="1" x14ac:dyDescent="0.25">
      <c r="A8" s="250" t="s">
        <v>34</v>
      </c>
      <c r="B8" s="251"/>
      <c r="C8" s="251"/>
      <c r="D8" s="252"/>
      <c r="E8" s="252"/>
      <c r="F8" s="252"/>
      <c r="G8" s="252"/>
      <c r="H8" s="253"/>
    </row>
    <row r="9" spans="1:8" ht="18" x14ac:dyDescent="0.25">
      <c r="A9" s="242" t="s">
        <v>35</v>
      </c>
      <c r="B9" s="243"/>
      <c r="C9" s="243"/>
      <c r="D9" s="254"/>
      <c r="E9" s="254"/>
      <c r="F9" s="254"/>
      <c r="G9" s="254"/>
      <c r="H9" s="255"/>
    </row>
    <row r="10" spans="1:8" ht="18" x14ac:dyDescent="0.25">
      <c r="A10" s="242" t="s">
        <v>36</v>
      </c>
      <c r="B10" s="243"/>
      <c r="C10" s="243"/>
      <c r="D10" s="244"/>
      <c r="E10" s="244"/>
      <c r="F10" s="244"/>
      <c r="G10" s="244"/>
      <c r="H10" s="245"/>
    </row>
    <row r="11" spans="1:8" ht="18" x14ac:dyDescent="0.25">
      <c r="A11" s="242" t="s">
        <v>37</v>
      </c>
      <c r="B11" s="243"/>
      <c r="C11" s="243"/>
      <c r="D11" s="244"/>
      <c r="E11" s="244"/>
      <c r="F11" s="244"/>
      <c r="G11" s="244"/>
      <c r="H11" s="245"/>
    </row>
    <row r="12" spans="1:8" ht="18" x14ac:dyDescent="0.25">
      <c r="A12" s="242" t="s">
        <v>38</v>
      </c>
      <c r="B12" s="243"/>
      <c r="C12" s="243"/>
      <c r="D12" s="260"/>
      <c r="E12" s="260"/>
      <c r="F12" s="260"/>
      <c r="G12" s="260"/>
      <c r="H12" s="261"/>
    </row>
    <row r="13" spans="1:8" ht="18" x14ac:dyDescent="0.25">
      <c r="A13" s="51"/>
      <c r="B13" s="52"/>
      <c r="C13" s="52"/>
      <c r="D13" s="53"/>
      <c r="E13" s="53"/>
      <c r="F13" s="53"/>
      <c r="G13" s="53"/>
      <c r="H13" s="54"/>
    </row>
    <row r="14" spans="1:8" ht="18.75" thickBot="1" x14ac:dyDescent="0.3">
      <c r="A14" s="51" t="s">
        <v>149</v>
      </c>
      <c r="B14" s="52"/>
      <c r="C14" s="52"/>
      <c r="D14" s="53"/>
      <c r="E14" s="53"/>
      <c r="F14" s="53"/>
      <c r="G14" s="53"/>
      <c r="H14" s="54"/>
    </row>
    <row r="15" spans="1:8" ht="18.75" customHeight="1" thickBot="1" x14ac:dyDescent="0.3">
      <c r="A15" s="266" t="s">
        <v>31</v>
      </c>
      <c r="B15" s="267"/>
      <c r="C15" s="267"/>
      <c r="D15" s="268"/>
      <c r="E15" s="53"/>
      <c r="F15" s="53"/>
      <c r="G15" s="53"/>
      <c r="H15" s="54"/>
    </row>
    <row r="16" spans="1:8" ht="20.25" customHeight="1" x14ac:dyDescent="0.25">
      <c r="A16" s="262" t="s">
        <v>16</v>
      </c>
      <c r="B16" s="263"/>
      <c r="C16" s="263"/>
      <c r="D16" s="55">
        <v>1609.89</v>
      </c>
      <c r="E16" s="53"/>
      <c r="F16" s="53"/>
      <c r="G16" s="53"/>
      <c r="H16" s="54"/>
    </row>
    <row r="17" spans="1:8" ht="18" x14ac:dyDescent="0.25">
      <c r="A17" s="258" t="s">
        <v>0</v>
      </c>
      <c r="B17" s="259"/>
      <c r="C17" s="259"/>
      <c r="D17" s="56">
        <v>150955.6</v>
      </c>
      <c r="E17" s="57"/>
      <c r="F17" s="58"/>
      <c r="G17" s="58"/>
      <c r="H17" s="59"/>
    </row>
    <row r="18" spans="1:8" ht="18" x14ac:dyDescent="0.25">
      <c r="A18" s="258" t="s">
        <v>17</v>
      </c>
      <c r="B18" s="259"/>
      <c r="C18" s="259"/>
      <c r="D18" s="60">
        <v>27298</v>
      </c>
      <c r="E18" s="61"/>
      <c r="F18" s="58"/>
      <c r="G18" s="58"/>
      <c r="H18" s="59"/>
    </row>
    <row r="19" spans="1:8" ht="18" x14ac:dyDescent="0.25">
      <c r="A19" s="258" t="s">
        <v>1</v>
      </c>
      <c r="B19" s="259"/>
      <c r="C19" s="259"/>
      <c r="D19" s="62" t="s">
        <v>82</v>
      </c>
      <c r="E19" s="63"/>
      <c r="F19" s="58"/>
      <c r="G19" s="58"/>
      <c r="H19" s="59"/>
    </row>
    <row r="20" spans="1:8" ht="18" x14ac:dyDescent="0.25">
      <c r="A20" s="258" t="s">
        <v>18</v>
      </c>
      <c r="B20" s="259"/>
      <c r="C20" s="259"/>
      <c r="D20" s="56">
        <v>2.2999999999999998</v>
      </c>
      <c r="E20" s="63"/>
      <c r="F20" s="58"/>
      <c r="G20" s="58"/>
      <c r="H20" s="59"/>
    </row>
    <row r="21" spans="1:8" ht="18" x14ac:dyDescent="0.25">
      <c r="A21" s="258" t="s">
        <v>2</v>
      </c>
      <c r="B21" s="259"/>
      <c r="C21" s="259"/>
      <c r="D21" s="60">
        <v>6220.02</v>
      </c>
      <c r="E21" s="64"/>
      <c r="F21" s="58"/>
      <c r="G21" s="58"/>
      <c r="H21" s="59"/>
    </row>
    <row r="22" spans="1:8" ht="18" x14ac:dyDescent="0.25">
      <c r="A22" s="264" t="s">
        <v>15</v>
      </c>
      <c r="B22" s="265"/>
      <c r="C22" s="265"/>
      <c r="D22" s="60">
        <v>186085.81</v>
      </c>
      <c r="E22" s="64"/>
      <c r="F22" s="58"/>
      <c r="G22" s="58"/>
      <c r="H22" s="59"/>
    </row>
    <row r="23" spans="1:8" ht="16.5" customHeight="1" x14ac:dyDescent="0.25">
      <c r="A23" s="264" t="s">
        <v>32</v>
      </c>
      <c r="B23" s="265"/>
      <c r="C23" s="265"/>
      <c r="D23" s="65">
        <v>169390.44</v>
      </c>
      <c r="E23" s="66" t="s">
        <v>19</v>
      </c>
      <c r="F23" s="67" t="s">
        <v>3</v>
      </c>
      <c r="G23" s="68"/>
      <c r="H23" s="69" t="s">
        <v>4</v>
      </c>
    </row>
    <row r="24" spans="1:8" ht="19.5" customHeight="1" thickBot="1" x14ac:dyDescent="0.3">
      <c r="A24" s="256" t="s">
        <v>33</v>
      </c>
      <c r="B24" s="257"/>
      <c r="C24" s="257"/>
      <c r="D24" s="70">
        <v>16695.37</v>
      </c>
      <c r="E24" s="71">
        <v>16695.37</v>
      </c>
      <c r="F24" s="68">
        <v>0</v>
      </c>
      <c r="G24" s="68"/>
      <c r="H24" s="72">
        <f>D24-E24-F24</f>
        <v>0</v>
      </c>
    </row>
    <row r="25" spans="1:8" ht="18.75" thickBot="1" x14ac:dyDescent="0.3">
      <c r="A25" s="73"/>
      <c r="B25" s="73"/>
      <c r="C25" s="73"/>
      <c r="D25" s="73"/>
      <c r="E25" s="64"/>
      <c r="F25" s="73"/>
      <c r="G25" s="73"/>
      <c r="H25" s="73"/>
    </row>
    <row r="26" spans="1:8" ht="18.75" thickBot="1" x14ac:dyDescent="0.25">
      <c r="A26" s="271" t="s">
        <v>6</v>
      </c>
      <c r="B26" s="272"/>
      <c r="C26" s="272"/>
      <c r="D26" s="273" t="s">
        <v>7</v>
      </c>
      <c r="E26" s="273"/>
      <c r="F26" s="273"/>
      <c r="G26" s="273"/>
      <c r="H26" s="274"/>
    </row>
    <row r="27" spans="1:8" ht="15" customHeight="1" x14ac:dyDescent="0.2">
      <c r="A27" s="275" t="s">
        <v>8</v>
      </c>
      <c r="B27" s="276"/>
      <c r="C27" s="276" t="s">
        <v>9</v>
      </c>
      <c r="D27" s="277" t="s">
        <v>10</v>
      </c>
      <c r="E27" s="278" t="s">
        <v>11</v>
      </c>
      <c r="F27" s="277" t="s">
        <v>29</v>
      </c>
      <c r="G27" s="280" t="s">
        <v>12</v>
      </c>
      <c r="H27" s="269" t="s">
        <v>13</v>
      </c>
    </row>
    <row r="28" spans="1:8" ht="18" x14ac:dyDescent="0.25">
      <c r="A28" s="74" t="s">
        <v>21</v>
      </c>
      <c r="B28" s="75"/>
      <c r="C28" s="276"/>
      <c r="D28" s="276"/>
      <c r="E28" s="279"/>
      <c r="F28" s="276"/>
      <c r="G28" s="281"/>
      <c r="H28" s="270"/>
    </row>
    <row r="29" spans="1:8" ht="18" x14ac:dyDescent="0.2">
      <c r="A29" s="76">
        <v>43882</v>
      </c>
      <c r="B29" s="77" t="s">
        <v>150</v>
      </c>
      <c r="C29" s="78" t="s">
        <v>64</v>
      </c>
      <c r="D29" s="78" t="s">
        <v>44</v>
      </c>
      <c r="E29" s="79">
        <v>4147</v>
      </c>
      <c r="F29" s="15">
        <v>550583000126863</v>
      </c>
      <c r="G29" s="11">
        <v>43892</v>
      </c>
      <c r="H29" s="12" t="s">
        <v>45</v>
      </c>
    </row>
    <row r="30" spans="1:8" ht="18" x14ac:dyDescent="0.2">
      <c r="A30" s="76">
        <v>43879</v>
      </c>
      <c r="B30" s="77">
        <v>203</v>
      </c>
      <c r="C30" s="78" t="s">
        <v>129</v>
      </c>
      <c r="D30" s="78" t="s">
        <v>151</v>
      </c>
      <c r="E30" s="79">
        <v>2680</v>
      </c>
      <c r="F30" s="80">
        <v>30201</v>
      </c>
      <c r="G30" s="11">
        <v>43892</v>
      </c>
      <c r="H30" s="13" t="s">
        <v>45</v>
      </c>
    </row>
    <row r="31" spans="1:8" ht="18" x14ac:dyDescent="0.2">
      <c r="A31" s="76">
        <v>43857</v>
      </c>
      <c r="B31" s="77" t="s">
        <v>152</v>
      </c>
      <c r="C31" s="78" t="s">
        <v>153</v>
      </c>
      <c r="D31" s="78" t="s">
        <v>154</v>
      </c>
      <c r="E31" s="79">
        <v>2438.8200000000002</v>
      </c>
      <c r="F31" s="80">
        <v>30202</v>
      </c>
      <c r="G31" s="11">
        <v>43892</v>
      </c>
      <c r="H31" s="13" t="s">
        <v>41</v>
      </c>
    </row>
    <row r="32" spans="1:8" ht="18" x14ac:dyDescent="0.2">
      <c r="A32" s="76">
        <v>43871</v>
      </c>
      <c r="B32" s="77">
        <v>56668</v>
      </c>
      <c r="C32" s="78" t="s">
        <v>155</v>
      </c>
      <c r="D32" s="78" t="s">
        <v>111</v>
      </c>
      <c r="E32" s="79">
        <v>1760</v>
      </c>
      <c r="F32" s="80">
        <v>30203</v>
      </c>
      <c r="G32" s="11">
        <v>43892</v>
      </c>
      <c r="H32" s="13" t="s">
        <v>41</v>
      </c>
    </row>
    <row r="33" spans="1:8" ht="18" x14ac:dyDescent="0.2">
      <c r="A33" s="76">
        <v>43868</v>
      </c>
      <c r="B33" s="77" t="s">
        <v>156</v>
      </c>
      <c r="C33" s="78" t="s">
        <v>114</v>
      </c>
      <c r="D33" s="78" t="s">
        <v>157</v>
      </c>
      <c r="E33" s="83">
        <v>2016</v>
      </c>
      <c r="F33" s="80">
        <v>30204</v>
      </c>
      <c r="G33" s="11">
        <v>43892</v>
      </c>
      <c r="H33" s="13" t="s">
        <v>41</v>
      </c>
    </row>
    <row r="34" spans="1:8" ht="18" x14ac:dyDescent="0.2">
      <c r="A34" s="76">
        <v>43878</v>
      </c>
      <c r="B34" s="77">
        <v>247741</v>
      </c>
      <c r="C34" s="78" t="s">
        <v>158</v>
      </c>
      <c r="D34" s="78" t="s">
        <v>78</v>
      </c>
      <c r="E34" s="83">
        <v>859</v>
      </c>
      <c r="F34" s="80">
        <v>30205</v>
      </c>
      <c r="G34" s="11">
        <v>43892</v>
      </c>
      <c r="H34" s="13" t="s">
        <v>41</v>
      </c>
    </row>
    <row r="35" spans="1:8" ht="18" x14ac:dyDescent="0.2">
      <c r="A35" s="76">
        <v>43874</v>
      </c>
      <c r="B35" s="77">
        <v>247379</v>
      </c>
      <c r="C35" s="78" t="s">
        <v>158</v>
      </c>
      <c r="D35" s="78" t="s">
        <v>159</v>
      </c>
      <c r="E35" s="83">
        <v>1729.03</v>
      </c>
      <c r="F35" s="80">
        <v>30206</v>
      </c>
      <c r="G35" s="11">
        <v>43892</v>
      </c>
      <c r="H35" s="13" t="s">
        <v>41</v>
      </c>
    </row>
    <row r="36" spans="1:8" ht="18" x14ac:dyDescent="0.2">
      <c r="A36" s="76">
        <v>43880</v>
      </c>
      <c r="B36" s="77">
        <v>248301</v>
      </c>
      <c r="C36" s="78" t="s">
        <v>158</v>
      </c>
      <c r="D36" s="78" t="s">
        <v>119</v>
      </c>
      <c r="E36" s="83">
        <v>1025.0999999999999</v>
      </c>
      <c r="F36" s="80">
        <v>30301</v>
      </c>
      <c r="G36" s="11">
        <v>43893</v>
      </c>
      <c r="H36" s="13" t="s">
        <v>41</v>
      </c>
    </row>
    <row r="37" spans="1:8" ht="18" x14ac:dyDescent="0.2">
      <c r="A37" s="76">
        <v>43895</v>
      </c>
      <c r="B37" s="77">
        <v>2308</v>
      </c>
      <c r="C37" s="78" t="s">
        <v>120</v>
      </c>
      <c r="D37" s="78" t="s">
        <v>80</v>
      </c>
      <c r="E37" s="83">
        <v>2089.23</v>
      </c>
      <c r="F37" s="80">
        <v>30501</v>
      </c>
      <c r="G37" s="11">
        <v>43895</v>
      </c>
      <c r="H37" s="13" t="s">
        <v>41</v>
      </c>
    </row>
    <row r="38" spans="1:8" ht="54" x14ac:dyDescent="0.2">
      <c r="A38" s="84" t="s">
        <v>161</v>
      </c>
      <c r="B38" s="77">
        <v>0</v>
      </c>
      <c r="C38" s="78" t="s">
        <v>61</v>
      </c>
      <c r="D38" s="78" t="s">
        <v>160</v>
      </c>
      <c r="E38" s="79">
        <v>57.33</v>
      </c>
      <c r="F38" s="15">
        <v>551819000043032</v>
      </c>
      <c r="G38" s="11">
        <v>43896</v>
      </c>
      <c r="H38" s="13" t="s">
        <v>45</v>
      </c>
    </row>
    <row r="39" spans="1:8" ht="18" x14ac:dyDescent="0.2">
      <c r="A39" s="76">
        <v>43862</v>
      </c>
      <c r="B39" s="77">
        <v>0</v>
      </c>
      <c r="C39" s="78" t="s">
        <v>46</v>
      </c>
      <c r="D39" s="78" t="s">
        <v>75</v>
      </c>
      <c r="E39" s="79">
        <v>1324.6</v>
      </c>
      <c r="F39" s="15">
        <v>551819000049120</v>
      </c>
      <c r="G39" s="11">
        <v>43896</v>
      </c>
      <c r="H39" s="13" t="s">
        <v>45</v>
      </c>
    </row>
    <row r="40" spans="1:8" ht="54" x14ac:dyDescent="0.2">
      <c r="A40" s="84" t="s">
        <v>161</v>
      </c>
      <c r="B40" s="77">
        <v>0</v>
      </c>
      <c r="C40" s="78" t="s">
        <v>46</v>
      </c>
      <c r="D40" s="78" t="s">
        <v>162</v>
      </c>
      <c r="E40" s="79">
        <v>57.33</v>
      </c>
      <c r="F40" s="15">
        <v>551819000049120</v>
      </c>
      <c r="G40" s="11">
        <v>43896</v>
      </c>
      <c r="H40" s="13" t="s">
        <v>45</v>
      </c>
    </row>
    <row r="41" spans="1:8" ht="18" x14ac:dyDescent="0.2">
      <c r="A41" s="76">
        <v>43862</v>
      </c>
      <c r="B41" s="77">
        <v>0</v>
      </c>
      <c r="C41" s="78" t="s">
        <v>48</v>
      </c>
      <c r="D41" s="78" t="s">
        <v>75</v>
      </c>
      <c r="E41" s="79">
        <v>1280.5999999999999</v>
      </c>
      <c r="F41" s="15">
        <v>551819000050233</v>
      </c>
      <c r="G41" s="11">
        <v>43896</v>
      </c>
      <c r="H41" s="13" t="s">
        <v>45</v>
      </c>
    </row>
    <row r="42" spans="1:8" ht="54" x14ac:dyDescent="0.2">
      <c r="A42" s="84" t="s">
        <v>161</v>
      </c>
      <c r="B42" s="77">
        <v>0</v>
      </c>
      <c r="C42" s="78" t="s">
        <v>48</v>
      </c>
      <c r="D42" s="78" t="s">
        <v>162</v>
      </c>
      <c r="E42" s="79">
        <v>53</v>
      </c>
      <c r="F42" s="15">
        <v>551819000050233</v>
      </c>
      <c r="G42" s="11">
        <v>43896</v>
      </c>
      <c r="H42" s="13" t="s">
        <v>45</v>
      </c>
    </row>
    <row r="43" spans="1:8" ht="18" x14ac:dyDescent="0.2">
      <c r="A43" s="76">
        <v>43862</v>
      </c>
      <c r="B43" s="77">
        <v>0</v>
      </c>
      <c r="C43" s="78" t="s">
        <v>62</v>
      </c>
      <c r="D43" s="78" t="s">
        <v>75</v>
      </c>
      <c r="E43" s="79">
        <v>1391.6</v>
      </c>
      <c r="F43" s="15">
        <v>551819000051695</v>
      </c>
      <c r="G43" s="11">
        <v>43896</v>
      </c>
      <c r="H43" s="13" t="s">
        <v>45</v>
      </c>
    </row>
    <row r="44" spans="1:8" ht="54" x14ac:dyDescent="0.2">
      <c r="A44" s="84" t="s">
        <v>161</v>
      </c>
      <c r="B44" s="77">
        <v>0</v>
      </c>
      <c r="C44" s="78" t="s">
        <v>62</v>
      </c>
      <c r="D44" s="78" t="s">
        <v>162</v>
      </c>
      <c r="E44" s="79">
        <v>56.33</v>
      </c>
      <c r="F44" s="15">
        <v>551819000051695</v>
      </c>
      <c r="G44" s="11">
        <v>43896</v>
      </c>
      <c r="H44" s="13" t="s">
        <v>45</v>
      </c>
    </row>
    <row r="45" spans="1:8" ht="18" x14ac:dyDescent="0.2">
      <c r="A45" s="76">
        <v>43862</v>
      </c>
      <c r="B45" s="77">
        <v>0</v>
      </c>
      <c r="C45" s="78" t="s">
        <v>122</v>
      </c>
      <c r="D45" s="78" t="s">
        <v>75</v>
      </c>
      <c r="E45" s="79">
        <v>1196.5999999999999</v>
      </c>
      <c r="F45" s="15">
        <v>551819000056189</v>
      </c>
      <c r="G45" s="11">
        <v>43896</v>
      </c>
      <c r="H45" s="13" t="s">
        <v>45</v>
      </c>
    </row>
    <row r="46" spans="1:8" ht="18" x14ac:dyDescent="0.2">
      <c r="A46" s="76">
        <v>43891</v>
      </c>
      <c r="B46" s="77">
        <v>0</v>
      </c>
      <c r="C46" s="78" t="s">
        <v>163</v>
      </c>
      <c r="D46" s="78" t="s">
        <v>164</v>
      </c>
      <c r="E46" s="79">
        <v>193.6</v>
      </c>
      <c r="F46" s="15">
        <v>551819000057117</v>
      </c>
      <c r="G46" s="11">
        <v>43896</v>
      </c>
      <c r="H46" s="13" t="s">
        <v>45</v>
      </c>
    </row>
    <row r="47" spans="1:8" ht="18" x14ac:dyDescent="0.2">
      <c r="A47" s="76">
        <v>43891</v>
      </c>
      <c r="B47" s="77">
        <v>0</v>
      </c>
      <c r="C47" s="78" t="s">
        <v>165</v>
      </c>
      <c r="D47" s="78" t="s">
        <v>164</v>
      </c>
      <c r="E47" s="79">
        <v>193.6</v>
      </c>
      <c r="F47" s="15">
        <v>551819000057120</v>
      </c>
      <c r="G47" s="11">
        <v>43896</v>
      </c>
      <c r="H47" s="13" t="s">
        <v>45</v>
      </c>
    </row>
    <row r="48" spans="1:8" ht="18" x14ac:dyDescent="0.2">
      <c r="A48" s="76">
        <v>43862</v>
      </c>
      <c r="B48" s="77">
        <v>0</v>
      </c>
      <c r="C48" s="78" t="s">
        <v>49</v>
      </c>
      <c r="D48" s="78" t="s">
        <v>75</v>
      </c>
      <c r="E48" s="79">
        <v>2903.4</v>
      </c>
      <c r="F48" s="15">
        <v>552062000034391</v>
      </c>
      <c r="G48" s="11">
        <v>43896</v>
      </c>
      <c r="H48" s="13" t="s">
        <v>45</v>
      </c>
    </row>
    <row r="49" spans="1:8" ht="54" x14ac:dyDescent="0.2">
      <c r="A49" s="84" t="s">
        <v>161</v>
      </c>
      <c r="B49" s="77">
        <v>0</v>
      </c>
      <c r="C49" s="78" t="s">
        <v>49</v>
      </c>
      <c r="D49" s="78" t="s">
        <v>162</v>
      </c>
      <c r="E49" s="79">
        <v>144.66999999999999</v>
      </c>
      <c r="F49" s="15">
        <v>552062000034391</v>
      </c>
      <c r="G49" s="11">
        <v>43896</v>
      </c>
      <c r="H49" s="13" t="s">
        <v>45</v>
      </c>
    </row>
    <row r="50" spans="1:8" ht="18" x14ac:dyDescent="0.2">
      <c r="A50" s="76">
        <v>43862</v>
      </c>
      <c r="B50" s="77">
        <v>0</v>
      </c>
      <c r="C50" s="78" t="s">
        <v>50</v>
      </c>
      <c r="D50" s="78" t="s">
        <v>75</v>
      </c>
      <c r="E50" s="79">
        <v>1281.5999999999999</v>
      </c>
      <c r="F50" s="15">
        <v>553386000018197</v>
      </c>
      <c r="G50" s="11">
        <v>43896</v>
      </c>
      <c r="H50" s="13" t="s">
        <v>45</v>
      </c>
    </row>
    <row r="51" spans="1:8" ht="54" x14ac:dyDescent="0.2">
      <c r="A51" s="84" t="s">
        <v>161</v>
      </c>
      <c r="B51" s="77">
        <v>0</v>
      </c>
      <c r="C51" s="78" t="s">
        <v>50</v>
      </c>
      <c r="D51" s="78" t="s">
        <v>162</v>
      </c>
      <c r="E51" s="79">
        <v>53</v>
      </c>
      <c r="F51" s="15">
        <v>553386000018197</v>
      </c>
      <c r="G51" s="11">
        <v>43896</v>
      </c>
      <c r="H51" s="13" t="s">
        <v>45</v>
      </c>
    </row>
    <row r="52" spans="1:8" ht="54" x14ac:dyDescent="0.2">
      <c r="A52" s="84" t="s">
        <v>161</v>
      </c>
      <c r="B52" s="77">
        <v>0</v>
      </c>
      <c r="C52" s="78" t="s">
        <v>79</v>
      </c>
      <c r="D52" s="78" t="s">
        <v>162</v>
      </c>
      <c r="E52" s="79">
        <v>141.33000000000001</v>
      </c>
      <c r="F52" s="15">
        <v>553558000017763</v>
      </c>
      <c r="G52" s="11">
        <v>43896</v>
      </c>
      <c r="H52" s="13" t="s">
        <v>45</v>
      </c>
    </row>
    <row r="53" spans="1:8" ht="18" x14ac:dyDescent="0.2">
      <c r="A53" s="76">
        <v>43862</v>
      </c>
      <c r="B53" s="77">
        <v>0</v>
      </c>
      <c r="C53" s="78" t="s">
        <v>51</v>
      </c>
      <c r="D53" s="78" t="s">
        <v>75</v>
      </c>
      <c r="E53" s="79">
        <v>1184.5999999999999</v>
      </c>
      <c r="F53" s="15">
        <v>553558000025137</v>
      </c>
      <c r="G53" s="11">
        <v>43896</v>
      </c>
      <c r="H53" s="13" t="s">
        <v>45</v>
      </c>
    </row>
    <row r="54" spans="1:8" ht="54" x14ac:dyDescent="0.2">
      <c r="A54" s="84" t="s">
        <v>161</v>
      </c>
      <c r="B54" s="77">
        <v>0</v>
      </c>
      <c r="C54" s="78" t="s">
        <v>51</v>
      </c>
      <c r="D54" s="78" t="s">
        <v>162</v>
      </c>
      <c r="E54" s="79">
        <v>50</v>
      </c>
      <c r="F54" s="15">
        <v>553558000025137</v>
      </c>
      <c r="G54" s="11">
        <v>43896</v>
      </c>
      <c r="H54" s="13" t="s">
        <v>45</v>
      </c>
    </row>
    <row r="55" spans="1:8" ht="18" x14ac:dyDescent="0.2">
      <c r="A55" s="76">
        <v>43862</v>
      </c>
      <c r="B55" s="77">
        <v>0</v>
      </c>
      <c r="C55" s="78" t="s">
        <v>52</v>
      </c>
      <c r="D55" s="78" t="s">
        <v>75</v>
      </c>
      <c r="E55" s="79">
        <v>1378.6</v>
      </c>
      <c r="F55" s="15">
        <v>553558000025545</v>
      </c>
      <c r="G55" s="11">
        <v>43896</v>
      </c>
      <c r="H55" s="13" t="s">
        <v>45</v>
      </c>
    </row>
    <row r="56" spans="1:8" ht="18" x14ac:dyDescent="0.2">
      <c r="A56" s="76">
        <v>43862</v>
      </c>
      <c r="B56" s="77">
        <v>0</v>
      </c>
      <c r="C56" s="78" t="s">
        <v>52</v>
      </c>
      <c r="D56" s="78" t="s">
        <v>162</v>
      </c>
      <c r="E56" s="79">
        <v>56</v>
      </c>
      <c r="F56" s="15">
        <v>553558000025545</v>
      </c>
      <c r="G56" s="11">
        <v>43896</v>
      </c>
      <c r="H56" s="13" t="s">
        <v>45</v>
      </c>
    </row>
    <row r="57" spans="1:8" ht="18" x14ac:dyDescent="0.2">
      <c r="A57" s="76">
        <v>43862</v>
      </c>
      <c r="B57" s="77">
        <v>0</v>
      </c>
      <c r="C57" s="85" t="s">
        <v>63</v>
      </c>
      <c r="D57" s="86" t="s">
        <v>75</v>
      </c>
      <c r="E57" s="87">
        <v>1426.6</v>
      </c>
      <c r="F57" s="16">
        <v>553558000025675</v>
      </c>
      <c r="G57" s="11">
        <v>43896</v>
      </c>
      <c r="H57" s="14" t="s">
        <v>45</v>
      </c>
    </row>
    <row r="58" spans="1:8" ht="54" x14ac:dyDescent="0.2">
      <c r="A58" s="84" t="s">
        <v>161</v>
      </c>
      <c r="B58" s="77">
        <v>0</v>
      </c>
      <c r="C58" s="85" t="s">
        <v>63</v>
      </c>
      <c r="D58" s="86" t="s">
        <v>162</v>
      </c>
      <c r="E58" s="87">
        <v>53</v>
      </c>
      <c r="F58" s="16">
        <v>553558000025675</v>
      </c>
      <c r="G58" s="11">
        <v>43896</v>
      </c>
      <c r="H58" s="14" t="s">
        <v>45</v>
      </c>
    </row>
    <row r="59" spans="1:8" ht="18" x14ac:dyDescent="0.2">
      <c r="A59" s="76">
        <v>43862</v>
      </c>
      <c r="B59" s="77">
        <v>0</v>
      </c>
      <c r="C59" s="78" t="s">
        <v>76</v>
      </c>
      <c r="D59" s="78" t="s">
        <v>75</v>
      </c>
      <c r="E59" s="79">
        <v>1699.6</v>
      </c>
      <c r="F59" s="15">
        <v>553558000025738</v>
      </c>
      <c r="G59" s="11">
        <v>43896</v>
      </c>
      <c r="H59" s="13" t="s">
        <v>45</v>
      </c>
    </row>
    <row r="60" spans="1:8" ht="54" x14ac:dyDescent="0.2">
      <c r="A60" s="84" t="s">
        <v>161</v>
      </c>
      <c r="B60" s="77">
        <v>0</v>
      </c>
      <c r="C60" s="78" t="s">
        <v>76</v>
      </c>
      <c r="D60" s="78" t="s">
        <v>162</v>
      </c>
      <c r="E60" s="79">
        <v>73.33</v>
      </c>
      <c r="F60" s="15">
        <v>553558000025738</v>
      </c>
      <c r="G60" s="11">
        <v>43896</v>
      </c>
      <c r="H60" s="13" t="s">
        <v>45</v>
      </c>
    </row>
    <row r="61" spans="1:8" ht="18" x14ac:dyDescent="0.2">
      <c r="A61" s="76">
        <v>43862</v>
      </c>
      <c r="B61" s="77">
        <v>0</v>
      </c>
      <c r="C61" s="78" t="s">
        <v>101</v>
      </c>
      <c r="D61" s="78" t="s">
        <v>75</v>
      </c>
      <c r="E61" s="79">
        <v>1328.6</v>
      </c>
      <c r="F61" s="15">
        <v>553558000026658</v>
      </c>
      <c r="G61" s="11">
        <v>43896</v>
      </c>
      <c r="H61" s="13" t="s">
        <v>45</v>
      </c>
    </row>
    <row r="62" spans="1:8" ht="54" x14ac:dyDescent="0.2">
      <c r="A62" s="84" t="s">
        <v>161</v>
      </c>
      <c r="B62" s="77">
        <v>0</v>
      </c>
      <c r="C62" s="78" t="s">
        <v>101</v>
      </c>
      <c r="D62" s="78" t="s">
        <v>162</v>
      </c>
      <c r="E62" s="79">
        <v>9.67</v>
      </c>
      <c r="F62" s="15">
        <v>553558000026658</v>
      </c>
      <c r="G62" s="11">
        <v>43896</v>
      </c>
      <c r="H62" s="13" t="s">
        <v>45</v>
      </c>
    </row>
    <row r="63" spans="1:8" ht="18" x14ac:dyDescent="0.2">
      <c r="A63" s="76">
        <v>43862</v>
      </c>
      <c r="B63" s="77">
        <v>0</v>
      </c>
      <c r="C63" s="78" t="s">
        <v>103</v>
      </c>
      <c r="D63" s="78" t="s">
        <v>75</v>
      </c>
      <c r="E63" s="79">
        <v>1538.6</v>
      </c>
      <c r="F63" s="15">
        <v>556761000046197</v>
      </c>
      <c r="G63" s="11">
        <v>43896</v>
      </c>
      <c r="H63" s="13" t="s">
        <v>45</v>
      </c>
    </row>
    <row r="64" spans="1:8" ht="18" x14ac:dyDescent="0.2">
      <c r="A64" s="76">
        <v>43862</v>
      </c>
      <c r="B64" s="77">
        <v>0</v>
      </c>
      <c r="C64" s="78" t="s">
        <v>53</v>
      </c>
      <c r="D64" s="78" t="s">
        <v>75</v>
      </c>
      <c r="E64" s="79">
        <v>1307.5999999999999</v>
      </c>
      <c r="F64" s="15">
        <v>557039000010124</v>
      </c>
      <c r="G64" s="11">
        <v>43896</v>
      </c>
      <c r="H64" s="13" t="s">
        <v>45</v>
      </c>
    </row>
    <row r="65" spans="1:8" ht="54" x14ac:dyDescent="0.2">
      <c r="A65" s="84" t="s">
        <v>161</v>
      </c>
      <c r="B65" s="77">
        <v>0</v>
      </c>
      <c r="C65" s="78" t="s">
        <v>53</v>
      </c>
      <c r="D65" s="78" t="s">
        <v>162</v>
      </c>
      <c r="E65" s="79">
        <v>58.33</v>
      </c>
      <c r="F65" s="15">
        <v>557039000010124</v>
      </c>
      <c r="G65" s="11">
        <v>43896</v>
      </c>
      <c r="H65" s="13" t="s">
        <v>45</v>
      </c>
    </row>
    <row r="66" spans="1:8" ht="18" x14ac:dyDescent="0.2">
      <c r="A66" s="76">
        <v>43862</v>
      </c>
      <c r="B66" s="77">
        <v>0</v>
      </c>
      <c r="C66" s="78" t="s">
        <v>54</v>
      </c>
      <c r="D66" s="78" t="s">
        <v>75</v>
      </c>
      <c r="E66" s="79">
        <v>1430.6</v>
      </c>
      <c r="F66" s="15">
        <v>557039000010461</v>
      </c>
      <c r="G66" s="11">
        <v>43896</v>
      </c>
      <c r="H66" s="13" t="s">
        <v>45</v>
      </c>
    </row>
    <row r="67" spans="1:8" ht="54" x14ac:dyDescent="0.2">
      <c r="A67" s="84" t="s">
        <v>161</v>
      </c>
      <c r="B67" s="77">
        <v>0</v>
      </c>
      <c r="C67" s="78" t="s">
        <v>54</v>
      </c>
      <c r="D67" s="78" t="s">
        <v>162</v>
      </c>
      <c r="E67" s="79">
        <v>59.33</v>
      </c>
      <c r="F67" s="15">
        <v>557039000010461</v>
      </c>
      <c r="G67" s="11">
        <v>43896</v>
      </c>
      <c r="H67" s="13" t="s">
        <v>45</v>
      </c>
    </row>
    <row r="68" spans="1:8" ht="18" x14ac:dyDescent="0.2">
      <c r="A68" s="76">
        <v>43862</v>
      </c>
      <c r="B68" s="77">
        <v>0</v>
      </c>
      <c r="C68" s="78" t="s">
        <v>102</v>
      </c>
      <c r="D68" s="78" t="s">
        <v>75</v>
      </c>
      <c r="E68" s="79">
        <v>1391.6</v>
      </c>
      <c r="F68" s="15">
        <v>557039000015418</v>
      </c>
      <c r="G68" s="11">
        <v>43896</v>
      </c>
      <c r="H68" s="13" t="s">
        <v>45</v>
      </c>
    </row>
    <row r="69" spans="1:8" ht="18" x14ac:dyDescent="0.2">
      <c r="A69" s="76">
        <v>43862</v>
      </c>
      <c r="B69" s="77">
        <v>150</v>
      </c>
      <c r="C69" s="78" t="s">
        <v>75</v>
      </c>
      <c r="D69" s="78" t="s">
        <v>107</v>
      </c>
      <c r="E69" s="83">
        <v>2582.1799999999998</v>
      </c>
      <c r="F69" s="80">
        <v>30601</v>
      </c>
      <c r="G69" s="11">
        <v>43896</v>
      </c>
      <c r="H69" s="13" t="s">
        <v>55</v>
      </c>
    </row>
    <row r="70" spans="1:8" ht="18" x14ac:dyDescent="0.2">
      <c r="A70" s="76">
        <v>43867</v>
      </c>
      <c r="B70" s="77">
        <v>176440</v>
      </c>
      <c r="C70" s="78" t="s">
        <v>104</v>
      </c>
      <c r="D70" s="78" t="s">
        <v>166</v>
      </c>
      <c r="E70" s="83">
        <v>13487.5</v>
      </c>
      <c r="F70" s="80">
        <v>30602</v>
      </c>
      <c r="G70" s="11">
        <v>43896</v>
      </c>
      <c r="H70" s="13" t="s">
        <v>41</v>
      </c>
    </row>
    <row r="71" spans="1:8" ht="18" x14ac:dyDescent="0.2">
      <c r="A71" s="76">
        <v>43891</v>
      </c>
      <c r="B71" s="77">
        <v>13113</v>
      </c>
      <c r="C71" s="78" t="s">
        <v>167</v>
      </c>
      <c r="D71" s="78" t="s">
        <v>168</v>
      </c>
      <c r="E71" s="83">
        <v>1.2</v>
      </c>
      <c r="F71" s="15">
        <v>830661200213695</v>
      </c>
      <c r="G71" s="11">
        <v>43896</v>
      </c>
      <c r="H71" s="13" t="s">
        <v>43</v>
      </c>
    </row>
    <row r="72" spans="1:8" ht="18" x14ac:dyDescent="0.2">
      <c r="A72" s="76">
        <v>43891</v>
      </c>
      <c r="B72" s="77">
        <v>13113</v>
      </c>
      <c r="C72" s="78" t="s">
        <v>167</v>
      </c>
      <c r="D72" s="78" t="s">
        <v>168</v>
      </c>
      <c r="E72" s="83">
        <v>1.2</v>
      </c>
      <c r="F72" s="15">
        <v>830661200213696</v>
      </c>
      <c r="G72" s="11">
        <v>43896</v>
      </c>
      <c r="H72" s="13" t="s">
        <v>43</v>
      </c>
    </row>
    <row r="73" spans="1:8" ht="18" x14ac:dyDescent="0.2">
      <c r="A73" s="76">
        <v>43891</v>
      </c>
      <c r="B73" s="77">
        <v>99015</v>
      </c>
      <c r="C73" s="78" t="s">
        <v>61</v>
      </c>
      <c r="D73" s="78" t="s">
        <v>169</v>
      </c>
      <c r="E73" s="83">
        <v>2177.71</v>
      </c>
      <c r="F73" s="15">
        <v>551819000043032</v>
      </c>
      <c r="G73" s="11">
        <v>43899</v>
      </c>
      <c r="H73" s="13" t="s">
        <v>45</v>
      </c>
    </row>
    <row r="74" spans="1:8" ht="18" x14ac:dyDescent="0.2">
      <c r="A74" s="76">
        <v>43891</v>
      </c>
      <c r="B74" s="28">
        <v>6402803842137180</v>
      </c>
      <c r="C74" s="78" t="s">
        <v>170</v>
      </c>
      <c r="D74" s="78" t="s">
        <v>169</v>
      </c>
      <c r="E74" s="83">
        <v>2272.25</v>
      </c>
      <c r="F74" s="80">
        <v>30901</v>
      </c>
      <c r="G74" s="11">
        <v>43899</v>
      </c>
      <c r="H74" s="13" t="s">
        <v>55</v>
      </c>
    </row>
    <row r="75" spans="1:8" ht="18" x14ac:dyDescent="0.2">
      <c r="A75" s="76">
        <v>43891</v>
      </c>
      <c r="B75" s="77">
        <v>13113</v>
      </c>
      <c r="C75" s="78" t="s">
        <v>167</v>
      </c>
      <c r="D75" s="78" t="s">
        <v>168</v>
      </c>
      <c r="E75" s="83">
        <v>1.2</v>
      </c>
      <c r="F75" s="15">
        <v>800691200162548</v>
      </c>
      <c r="G75" s="11">
        <v>43899</v>
      </c>
      <c r="H75" s="13" t="s">
        <v>43</v>
      </c>
    </row>
    <row r="76" spans="1:8" ht="18" x14ac:dyDescent="0.2">
      <c r="A76" s="76">
        <v>43862</v>
      </c>
      <c r="B76" s="77">
        <v>0</v>
      </c>
      <c r="C76" s="78" t="s">
        <v>79</v>
      </c>
      <c r="D76" s="78" t="s">
        <v>175</v>
      </c>
      <c r="E76" s="83">
        <v>1965</v>
      </c>
      <c r="F76" s="15">
        <v>553558000017763</v>
      </c>
      <c r="G76" s="11">
        <v>43900</v>
      </c>
      <c r="H76" s="13" t="s">
        <v>45</v>
      </c>
    </row>
    <row r="77" spans="1:8" ht="18" x14ac:dyDescent="0.2">
      <c r="A77" s="76">
        <v>43892</v>
      </c>
      <c r="B77" s="77">
        <v>117547</v>
      </c>
      <c r="C77" s="78" t="s">
        <v>171</v>
      </c>
      <c r="D77" s="78" t="s">
        <v>172</v>
      </c>
      <c r="E77" s="83">
        <v>216.91</v>
      </c>
      <c r="F77" s="80">
        <v>31001</v>
      </c>
      <c r="G77" s="11">
        <v>43900</v>
      </c>
      <c r="H77" s="13" t="s">
        <v>41</v>
      </c>
    </row>
    <row r="78" spans="1:8" ht="18" x14ac:dyDescent="0.2">
      <c r="A78" s="76">
        <v>43878</v>
      </c>
      <c r="B78" s="77">
        <v>3306714</v>
      </c>
      <c r="C78" s="78" t="s">
        <v>173</v>
      </c>
      <c r="D78" s="78" t="s">
        <v>174</v>
      </c>
      <c r="E78" s="83">
        <v>250.13</v>
      </c>
      <c r="F78" s="80">
        <v>31002</v>
      </c>
      <c r="G78" s="11">
        <v>43900</v>
      </c>
      <c r="H78" s="13" t="s">
        <v>41</v>
      </c>
    </row>
    <row r="79" spans="1:8" ht="18" x14ac:dyDescent="0.2">
      <c r="A79" s="76">
        <v>43891</v>
      </c>
      <c r="B79" s="77">
        <v>13113</v>
      </c>
      <c r="C79" s="78" t="s">
        <v>167</v>
      </c>
      <c r="D79" s="78" t="s">
        <v>168</v>
      </c>
      <c r="E79" s="83">
        <v>1.2</v>
      </c>
      <c r="F79" s="15">
        <v>830701200093636</v>
      </c>
      <c r="G79" s="11">
        <v>43900</v>
      </c>
      <c r="H79" s="13" t="s">
        <v>43</v>
      </c>
    </row>
    <row r="80" spans="1:8" ht="18" x14ac:dyDescent="0.2">
      <c r="A80" s="76">
        <v>43862</v>
      </c>
      <c r="B80" s="77">
        <v>0</v>
      </c>
      <c r="C80" s="78" t="s">
        <v>79</v>
      </c>
      <c r="D80" s="78" t="s">
        <v>176</v>
      </c>
      <c r="E80" s="83">
        <v>1000</v>
      </c>
      <c r="F80" s="15">
        <v>553558000017763</v>
      </c>
      <c r="G80" s="11">
        <v>43901</v>
      </c>
      <c r="H80" s="13" t="s">
        <v>45</v>
      </c>
    </row>
    <row r="81" spans="1:8" ht="18" x14ac:dyDescent="0.2">
      <c r="A81" s="76">
        <v>43891</v>
      </c>
      <c r="B81" s="77">
        <v>13113</v>
      </c>
      <c r="C81" s="78" t="s">
        <v>167</v>
      </c>
      <c r="D81" s="78" t="s">
        <v>168</v>
      </c>
      <c r="E81" s="83">
        <v>1.2</v>
      </c>
      <c r="F81" s="15">
        <v>830711200277461</v>
      </c>
      <c r="G81" s="11">
        <v>43901</v>
      </c>
      <c r="H81" s="13" t="s">
        <v>43</v>
      </c>
    </row>
    <row r="82" spans="1:8" ht="18" x14ac:dyDescent="0.2">
      <c r="A82" s="76">
        <v>43862</v>
      </c>
      <c r="B82" s="77">
        <v>18</v>
      </c>
      <c r="C82" s="78" t="s">
        <v>47</v>
      </c>
      <c r="D82" s="78" t="s">
        <v>124</v>
      </c>
      <c r="E82" s="83">
        <v>300</v>
      </c>
      <c r="F82" s="15">
        <v>551819000050062</v>
      </c>
      <c r="G82" s="11">
        <v>43902</v>
      </c>
      <c r="H82" s="13" t="s">
        <v>45</v>
      </c>
    </row>
    <row r="83" spans="1:8" ht="18" x14ac:dyDescent="0.2">
      <c r="A83" s="76">
        <v>43862</v>
      </c>
      <c r="B83" s="77">
        <v>19</v>
      </c>
      <c r="C83" s="78" t="s">
        <v>177</v>
      </c>
      <c r="D83" s="78" t="s">
        <v>124</v>
      </c>
      <c r="E83" s="83">
        <v>300</v>
      </c>
      <c r="F83" s="15">
        <v>551819510050075</v>
      </c>
      <c r="G83" s="11">
        <v>43902</v>
      </c>
      <c r="H83" s="13" t="s">
        <v>45</v>
      </c>
    </row>
    <row r="84" spans="1:8" ht="18" x14ac:dyDescent="0.2">
      <c r="A84" s="76">
        <v>43862</v>
      </c>
      <c r="B84" s="77">
        <v>20</v>
      </c>
      <c r="C84" s="78" t="s">
        <v>100</v>
      </c>
      <c r="D84" s="78" t="s">
        <v>124</v>
      </c>
      <c r="E84" s="83">
        <v>300</v>
      </c>
      <c r="F84" s="15">
        <v>551819510055703</v>
      </c>
      <c r="G84" s="11">
        <v>43902</v>
      </c>
      <c r="H84" s="13" t="s">
        <v>45</v>
      </c>
    </row>
    <row r="85" spans="1:8" ht="18" x14ac:dyDescent="0.2">
      <c r="A85" s="76">
        <v>43862</v>
      </c>
      <c r="B85" s="77">
        <v>17</v>
      </c>
      <c r="C85" s="78" t="s">
        <v>178</v>
      </c>
      <c r="D85" s="78" t="s">
        <v>124</v>
      </c>
      <c r="E85" s="83">
        <v>396</v>
      </c>
      <c r="F85" s="15">
        <v>551819510057277</v>
      </c>
      <c r="G85" s="11">
        <v>43902</v>
      </c>
      <c r="H85" s="13" t="s">
        <v>45</v>
      </c>
    </row>
    <row r="86" spans="1:8" ht="18" x14ac:dyDescent="0.2">
      <c r="A86" s="76">
        <v>43862</v>
      </c>
      <c r="B86" s="77">
        <v>15</v>
      </c>
      <c r="C86" s="78" t="s">
        <v>225</v>
      </c>
      <c r="D86" s="78" t="s">
        <v>124</v>
      </c>
      <c r="E86" s="83">
        <v>300</v>
      </c>
      <c r="F86" s="15">
        <v>553558000017353</v>
      </c>
      <c r="G86" s="11">
        <v>43902</v>
      </c>
      <c r="H86" s="13" t="s">
        <v>45</v>
      </c>
    </row>
    <row r="87" spans="1:8" ht="18" x14ac:dyDescent="0.2">
      <c r="A87" s="76">
        <v>43862</v>
      </c>
      <c r="B87" s="77">
        <v>16</v>
      </c>
      <c r="C87" s="78" t="s">
        <v>125</v>
      </c>
      <c r="D87" s="78" t="s">
        <v>124</v>
      </c>
      <c r="E87" s="83">
        <v>300</v>
      </c>
      <c r="F87" s="15">
        <v>553558510018517</v>
      </c>
      <c r="G87" s="11">
        <v>43902</v>
      </c>
      <c r="H87" s="13" t="s">
        <v>45</v>
      </c>
    </row>
    <row r="88" spans="1:8" ht="18" x14ac:dyDescent="0.2">
      <c r="A88" s="76">
        <v>43891</v>
      </c>
      <c r="B88" s="77">
        <v>13113</v>
      </c>
      <c r="C88" s="78" t="s">
        <v>167</v>
      </c>
      <c r="D88" s="78" t="s">
        <v>168</v>
      </c>
      <c r="E88" s="83">
        <v>1.2</v>
      </c>
      <c r="F88" s="15">
        <v>820721200179678</v>
      </c>
      <c r="G88" s="11">
        <v>43902</v>
      </c>
      <c r="H88" s="13" t="s">
        <v>43</v>
      </c>
    </row>
    <row r="89" spans="1:8" ht="18" x14ac:dyDescent="0.2">
      <c r="A89" s="76">
        <v>43891</v>
      </c>
      <c r="B89" s="77">
        <v>13113</v>
      </c>
      <c r="C89" s="78" t="s">
        <v>167</v>
      </c>
      <c r="D89" s="78" t="s">
        <v>168</v>
      </c>
      <c r="E89" s="83">
        <v>1.2</v>
      </c>
      <c r="F89" s="15">
        <v>820721200179679</v>
      </c>
      <c r="G89" s="11">
        <v>43902</v>
      </c>
      <c r="H89" s="13" t="s">
        <v>43</v>
      </c>
    </row>
    <row r="90" spans="1:8" ht="18" x14ac:dyDescent="0.2">
      <c r="A90" s="76">
        <v>43891</v>
      </c>
      <c r="B90" s="77">
        <v>13113</v>
      </c>
      <c r="C90" s="78" t="s">
        <v>167</v>
      </c>
      <c r="D90" s="78" t="s">
        <v>168</v>
      </c>
      <c r="E90" s="83">
        <v>1.2</v>
      </c>
      <c r="F90" s="15">
        <v>820721200179680</v>
      </c>
      <c r="G90" s="11">
        <v>43902</v>
      </c>
      <c r="H90" s="13" t="s">
        <v>43</v>
      </c>
    </row>
    <row r="91" spans="1:8" ht="18" x14ac:dyDescent="0.2">
      <c r="A91" s="76">
        <v>43891</v>
      </c>
      <c r="B91" s="77">
        <v>13113</v>
      </c>
      <c r="C91" s="78" t="s">
        <v>167</v>
      </c>
      <c r="D91" s="78" t="s">
        <v>168</v>
      </c>
      <c r="E91" s="83">
        <v>1.2</v>
      </c>
      <c r="F91" s="15">
        <v>820721200271035</v>
      </c>
      <c r="G91" s="11">
        <v>43902</v>
      </c>
      <c r="H91" s="13" t="s">
        <v>43</v>
      </c>
    </row>
    <row r="92" spans="1:8" ht="18" x14ac:dyDescent="0.2">
      <c r="A92" s="76">
        <v>43891</v>
      </c>
      <c r="B92" s="77">
        <v>13113</v>
      </c>
      <c r="C92" s="78" t="s">
        <v>167</v>
      </c>
      <c r="D92" s="78" t="s">
        <v>168</v>
      </c>
      <c r="E92" s="83">
        <v>1.2</v>
      </c>
      <c r="F92" s="15">
        <v>820721200271036</v>
      </c>
      <c r="G92" s="11">
        <v>43902</v>
      </c>
      <c r="H92" s="13" t="s">
        <v>43</v>
      </c>
    </row>
    <row r="93" spans="1:8" ht="18" x14ac:dyDescent="0.2">
      <c r="A93" s="76">
        <v>43882</v>
      </c>
      <c r="B93" s="77">
        <v>644</v>
      </c>
      <c r="C93" s="78" t="s">
        <v>64</v>
      </c>
      <c r="D93" s="78" t="s">
        <v>44</v>
      </c>
      <c r="E93" s="83">
        <v>3893.5</v>
      </c>
      <c r="F93" s="15">
        <v>550583000126863</v>
      </c>
      <c r="G93" s="11">
        <v>43903</v>
      </c>
      <c r="H93" s="13" t="s">
        <v>45</v>
      </c>
    </row>
    <row r="94" spans="1:8" ht="18" x14ac:dyDescent="0.2">
      <c r="A94" s="76">
        <v>43871</v>
      </c>
      <c r="B94" s="77">
        <v>295</v>
      </c>
      <c r="C94" s="78" t="s">
        <v>179</v>
      </c>
      <c r="D94" s="78" t="s">
        <v>180</v>
      </c>
      <c r="E94" s="83">
        <v>463.92</v>
      </c>
      <c r="F94" s="80">
        <v>31301</v>
      </c>
      <c r="G94" s="11">
        <v>43903</v>
      </c>
      <c r="H94" s="13" t="s">
        <v>41</v>
      </c>
    </row>
    <row r="95" spans="1:8" ht="18" x14ac:dyDescent="0.2">
      <c r="A95" s="76">
        <v>43871</v>
      </c>
      <c r="B95" s="77">
        <v>950572</v>
      </c>
      <c r="C95" s="78" t="s">
        <v>181</v>
      </c>
      <c r="D95" s="78" t="s">
        <v>182</v>
      </c>
      <c r="E95" s="83">
        <v>839.6</v>
      </c>
      <c r="F95" s="80">
        <v>31302</v>
      </c>
      <c r="G95" s="11">
        <v>43903</v>
      </c>
      <c r="H95" s="13" t="s">
        <v>41</v>
      </c>
    </row>
    <row r="96" spans="1:8" ht="18" x14ac:dyDescent="0.2">
      <c r="A96" s="76">
        <v>43872</v>
      </c>
      <c r="B96" s="77">
        <v>609024</v>
      </c>
      <c r="C96" s="78" t="s">
        <v>134</v>
      </c>
      <c r="D96" s="78" t="s">
        <v>123</v>
      </c>
      <c r="E96" s="83">
        <v>3565.2</v>
      </c>
      <c r="F96" s="80">
        <v>31303</v>
      </c>
      <c r="G96" s="11">
        <v>43903</v>
      </c>
      <c r="H96" s="13" t="s">
        <v>41</v>
      </c>
    </row>
    <row r="97" spans="1:8" ht="18" x14ac:dyDescent="0.2">
      <c r="A97" s="76">
        <v>43875</v>
      </c>
      <c r="B97" s="77">
        <v>61715</v>
      </c>
      <c r="C97" s="78" t="s">
        <v>114</v>
      </c>
      <c r="D97" s="78" t="s">
        <v>183</v>
      </c>
      <c r="E97" s="83">
        <v>3011.8</v>
      </c>
      <c r="F97" s="80">
        <v>31304</v>
      </c>
      <c r="G97" s="11">
        <v>43903</v>
      </c>
      <c r="H97" s="13" t="s">
        <v>41</v>
      </c>
    </row>
    <row r="98" spans="1:8" ht="18" x14ac:dyDescent="0.2">
      <c r="A98" s="76">
        <v>43875</v>
      </c>
      <c r="B98" s="77">
        <v>6217</v>
      </c>
      <c r="C98" s="78" t="s">
        <v>127</v>
      </c>
      <c r="D98" s="78" t="s">
        <v>128</v>
      </c>
      <c r="E98" s="83">
        <v>3139.5</v>
      </c>
      <c r="F98" s="80">
        <v>31305</v>
      </c>
      <c r="G98" s="11">
        <v>43903</v>
      </c>
      <c r="H98" s="13" t="s">
        <v>41</v>
      </c>
    </row>
    <row r="99" spans="1:8" ht="18" x14ac:dyDescent="0.2">
      <c r="A99" s="76">
        <v>43875</v>
      </c>
      <c r="B99" s="77">
        <v>172712</v>
      </c>
      <c r="C99" s="78" t="s">
        <v>153</v>
      </c>
      <c r="D99" s="78" t="s">
        <v>184</v>
      </c>
      <c r="E99" s="83">
        <v>115.31</v>
      </c>
      <c r="F99" s="80">
        <v>31306</v>
      </c>
      <c r="G99" s="11">
        <v>43903</v>
      </c>
      <c r="H99" s="13" t="s">
        <v>41</v>
      </c>
    </row>
    <row r="100" spans="1:8" ht="18" x14ac:dyDescent="0.2">
      <c r="A100" s="76">
        <v>43887</v>
      </c>
      <c r="B100" s="77">
        <v>249207</v>
      </c>
      <c r="C100" s="78" t="s">
        <v>158</v>
      </c>
      <c r="D100" s="78" t="s">
        <v>126</v>
      </c>
      <c r="E100" s="83">
        <v>1753.5</v>
      </c>
      <c r="F100" s="80">
        <v>31307</v>
      </c>
      <c r="G100" s="11">
        <v>43903</v>
      </c>
      <c r="H100" s="13" t="s">
        <v>41</v>
      </c>
    </row>
    <row r="101" spans="1:8" ht="18" x14ac:dyDescent="0.2">
      <c r="A101" s="76">
        <v>43903</v>
      </c>
      <c r="B101" s="77">
        <v>22508</v>
      </c>
      <c r="C101" s="78" t="s">
        <v>185</v>
      </c>
      <c r="D101" s="78" t="s">
        <v>186</v>
      </c>
      <c r="E101" s="83">
        <v>15204.33</v>
      </c>
      <c r="F101" s="80">
        <v>31308</v>
      </c>
      <c r="G101" s="11">
        <v>43903</v>
      </c>
      <c r="H101" s="13" t="s">
        <v>41</v>
      </c>
    </row>
    <row r="102" spans="1:8" ht="18" x14ac:dyDescent="0.2">
      <c r="A102" s="76">
        <v>43861</v>
      </c>
      <c r="B102" s="77">
        <v>561</v>
      </c>
      <c r="C102" s="78" t="s">
        <v>228</v>
      </c>
      <c r="D102" s="78" t="s">
        <v>229</v>
      </c>
      <c r="E102" s="83">
        <v>527.66999999999996</v>
      </c>
      <c r="F102" s="80">
        <v>31309</v>
      </c>
      <c r="G102" s="11">
        <v>43903</v>
      </c>
      <c r="H102" s="13" t="s">
        <v>55</v>
      </c>
    </row>
    <row r="103" spans="1:8" ht="18" x14ac:dyDescent="0.2">
      <c r="A103" s="76">
        <v>43889</v>
      </c>
      <c r="B103" s="77">
        <v>206</v>
      </c>
      <c r="C103" s="78" t="s">
        <v>129</v>
      </c>
      <c r="D103" s="78" t="s">
        <v>151</v>
      </c>
      <c r="E103" s="83">
        <v>2144</v>
      </c>
      <c r="F103" s="80">
        <v>31310</v>
      </c>
      <c r="G103" s="11">
        <v>43903</v>
      </c>
      <c r="H103" s="13" t="s">
        <v>45</v>
      </c>
    </row>
    <row r="104" spans="1:8" ht="18" x14ac:dyDescent="0.2">
      <c r="A104" s="76">
        <v>43891</v>
      </c>
      <c r="B104" s="77">
        <v>13113</v>
      </c>
      <c r="C104" s="78" t="s">
        <v>167</v>
      </c>
      <c r="D104" s="78" t="s">
        <v>168</v>
      </c>
      <c r="E104" s="83">
        <v>1.2</v>
      </c>
      <c r="F104" s="15">
        <v>820731200313856</v>
      </c>
      <c r="G104" s="11">
        <v>43903</v>
      </c>
      <c r="H104" s="13" t="s">
        <v>43</v>
      </c>
    </row>
    <row r="105" spans="1:8" ht="18" x14ac:dyDescent="0.2">
      <c r="A105" s="76">
        <v>43891</v>
      </c>
      <c r="B105" s="77">
        <v>13113</v>
      </c>
      <c r="C105" s="78" t="s">
        <v>167</v>
      </c>
      <c r="D105" s="78" t="s">
        <v>71</v>
      </c>
      <c r="E105" s="83">
        <v>10.45</v>
      </c>
      <c r="F105" s="15">
        <v>820731200423042</v>
      </c>
      <c r="G105" s="11">
        <v>43903</v>
      </c>
      <c r="H105" s="13" t="s">
        <v>43</v>
      </c>
    </row>
    <row r="106" spans="1:8" ht="18" x14ac:dyDescent="0.2">
      <c r="A106" s="76">
        <v>43890</v>
      </c>
      <c r="B106" s="77">
        <v>249801</v>
      </c>
      <c r="C106" s="78" t="s">
        <v>158</v>
      </c>
      <c r="D106" s="78" t="s">
        <v>187</v>
      </c>
      <c r="E106" s="83">
        <v>2051.5300000000002</v>
      </c>
      <c r="F106" s="80">
        <v>31601</v>
      </c>
      <c r="G106" s="11">
        <v>43906</v>
      </c>
      <c r="H106" s="13" t="s">
        <v>41</v>
      </c>
    </row>
    <row r="107" spans="1:8" ht="18" x14ac:dyDescent="0.2">
      <c r="A107" s="76">
        <v>43907</v>
      </c>
      <c r="B107" s="77">
        <v>2483</v>
      </c>
      <c r="C107" s="78" t="s">
        <v>120</v>
      </c>
      <c r="D107" s="78" t="s">
        <v>80</v>
      </c>
      <c r="E107" s="83">
        <v>1697.94</v>
      </c>
      <c r="F107" s="80">
        <v>31701</v>
      </c>
      <c r="G107" s="11">
        <v>43907</v>
      </c>
      <c r="H107" s="13" t="s">
        <v>41</v>
      </c>
    </row>
    <row r="108" spans="1:8" ht="18" x14ac:dyDescent="0.2">
      <c r="A108" s="76">
        <v>43875</v>
      </c>
      <c r="B108" s="77" t="s">
        <v>188</v>
      </c>
      <c r="C108" s="78" t="s">
        <v>189</v>
      </c>
      <c r="D108" s="78" t="s">
        <v>190</v>
      </c>
      <c r="E108" s="83">
        <v>592.5</v>
      </c>
      <c r="F108" s="80">
        <v>31801</v>
      </c>
      <c r="G108" s="11">
        <v>43908</v>
      </c>
      <c r="H108" s="13" t="s">
        <v>41</v>
      </c>
    </row>
    <row r="109" spans="1:8" ht="18" x14ac:dyDescent="0.2">
      <c r="A109" s="76">
        <v>43894</v>
      </c>
      <c r="B109" s="77">
        <v>15097</v>
      </c>
      <c r="C109" s="78" t="s">
        <v>191</v>
      </c>
      <c r="D109" s="78" t="s">
        <v>74</v>
      </c>
      <c r="E109" s="83">
        <v>440</v>
      </c>
      <c r="F109" s="80">
        <v>31802</v>
      </c>
      <c r="G109" s="11">
        <v>43908</v>
      </c>
      <c r="H109" s="13" t="s">
        <v>41</v>
      </c>
    </row>
    <row r="110" spans="1:8" ht="18" x14ac:dyDescent="0.2">
      <c r="A110" s="76">
        <v>43882</v>
      </c>
      <c r="B110" s="77">
        <v>645</v>
      </c>
      <c r="C110" s="78" t="s">
        <v>64</v>
      </c>
      <c r="D110" s="78" t="s">
        <v>44</v>
      </c>
      <c r="E110" s="83">
        <v>4139.7</v>
      </c>
      <c r="F110" s="15">
        <v>550583000126863</v>
      </c>
      <c r="G110" s="11">
        <v>43910</v>
      </c>
      <c r="H110" s="13" t="s">
        <v>41</v>
      </c>
    </row>
    <row r="111" spans="1:8" ht="18" x14ac:dyDescent="0.2">
      <c r="A111" s="76">
        <v>43895</v>
      </c>
      <c r="B111" s="77">
        <v>250567</v>
      </c>
      <c r="C111" s="78" t="s">
        <v>158</v>
      </c>
      <c r="D111" s="78" t="s">
        <v>192</v>
      </c>
      <c r="E111" s="83">
        <v>2304.2600000000002</v>
      </c>
      <c r="F111" s="80">
        <v>32001</v>
      </c>
      <c r="G111" s="11">
        <v>43910</v>
      </c>
      <c r="H111" s="13" t="s">
        <v>41</v>
      </c>
    </row>
    <row r="112" spans="1:8" ht="18" x14ac:dyDescent="0.2">
      <c r="A112" s="76">
        <v>43882</v>
      </c>
      <c r="B112" s="77">
        <v>6222</v>
      </c>
      <c r="C112" s="78" t="s">
        <v>158</v>
      </c>
      <c r="D112" s="78" t="s">
        <v>193</v>
      </c>
      <c r="E112" s="83">
        <v>3689.24</v>
      </c>
      <c r="F112" s="80">
        <v>32002</v>
      </c>
      <c r="G112" s="11">
        <v>43910</v>
      </c>
      <c r="H112" s="13" t="s">
        <v>41</v>
      </c>
    </row>
    <row r="113" spans="1:8" ht="18" x14ac:dyDescent="0.2">
      <c r="A113" s="76">
        <v>43892</v>
      </c>
      <c r="B113" s="77">
        <v>249986</v>
      </c>
      <c r="C113" s="78" t="s">
        <v>158</v>
      </c>
      <c r="D113" s="78" t="s">
        <v>116</v>
      </c>
      <c r="E113" s="83">
        <v>2488.9499999999998</v>
      </c>
      <c r="F113" s="80">
        <v>32003</v>
      </c>
      <c r="G113" s="11">
        <v>43910</v>
      </c>
      <c r="H113" s="13" t="s">
        <v>41</v>
      </c>
    </row>
    <row r="114" spans="1:8" ht="18" x14ac:dyDescent="0.2">
      <c r="A114" s="76">
        <v>43888</v>
      </c>
      <c r="B114" s="77">
        <v>249478</v>
      </c>
      <c r="C114" s="78" t="s">
        <v>158</v>
      </c>
      <c r="D114" s="78" t="s">
        <v>194</v>
      </c>
      <c r="E114" s="83">
        <v>1978.8</v>
      </c>
      <c r="F114" s="80">
        <v>32004</v>
      </c>
      <c r="G114" s="11">
        <v>43910</v>
      </c>
      <c r="H114" s="13" t="s">
        <v>41</v>
      </c>
    </row>
    <row r="115" spans="1:8" ht="18" x14ac:dyDescent="0.2">
      <c r="A115" s="76">
        <v>43862</v>
      </c>
      <c r="B115" s="77">
        <v>2100</v>
      </c>
      <c r="C115" s="78" t="s">
        <v>75</v>
      </c>
      <c r="D115" s="78" t="s">
        <v>112</v>
      </c>
      <c r="E115" s="83">
        <v>11726.51</v>
      </c>
      <c r="F115" s="80">
        <v>32005</v>
      </c>
      <c r="G115" s="11">
        <v>43910</v>
      </c>
      <c r="H115" s="13" t="s">
        <v>55</v>
      </c>
    </row>
    <row r="116" spans="1:8" ht="18" x14ac:dyDescent="0.2">
      <c r="A116" s="76">
        <v>43880</v>
      </c>
      <c r="B116" s="77" t="s">
        <v>195</v>
      </c>
      <c r="C116" s="78" t="s">
        <v>196</v>
      </c>
      <c r="D116" s="78" t="s">
        <v>198</v>
      </c>
      <c r="E116" s="83">
        <v>111.62</v>
      </c>
      <c r="F116" s="80">
        <v>32006</v>
      </c>
      <c r="G116" s="11">
        <v>43910</v>
      </c>
      <c r="H116" s="13" t="s">
        <v>40</v>
      </c>
    </row>
    <row r="117" spans="1:8" ht="18" x14ac:dyDescent="0.2">
      <c r="A117" s="76">
        <v>43880</v>
      </c>
      <c r="B117" s="77" t="s">
        <v>197</v>
      </c>
      <c r="C117" s="78" t="s">
        <v>196</v>
      </c>
      <c r="D117" s="78" t="s">
        <v>121</v>
      </c>
      <c r="E117" s="83">
        <v>271.51</v>
      </c>
      <c r="F117" s="80">
        <v>32007</v>
      </c>
      <c r="G117" s="11">
        <v>43910</v>
      </c>
      <c r="H117" s="13" t="s">
        <v>40</v>
      </c>
    </row>
    <row r="118" spans="1:8" ht="18" x14ac:dyDescent="0.2">
      <c r="A118" s="76">
        <v>43831</v>
      </c>
      <c r="B118" s="98">
        <v>1481014934481</v>
      </c>
      <c r="C118" s="78" t="s">
        <v>118</v>
      </c>
      <c r="D118" s="78" t="s">
        <v>200</v>
      </c>
      <c r="E118" s="83">
        <v>475.7</v>
      </c>
      <c r="F118" s="80">
        <v>32008</v>
      </c>
      <c r="G118" s="11">
        <v>43910</v>
      </c>
      <c r="H118" s="13" t="s">
        <v>40</v>
      </c>
    </row>
    <row r="119" spans="1:8" ht="18" x14ac:dyDescent="0.2">
      <c r="A119" s="76">
        <v>43831</v>
      </c>
      <c r="B119" s="97">
        <v>1481060299481</v>
      </c>
      <c r="C119" s="78" t="s">
        <v>118</v>
      </c>
      <c r="D119" s="78" t="s">
        <v>199</v>
      </c>
      <c r="E119" s="83">
        <v>4857.33</v>
      </c>
      <c r="F119" s="80">
        <v>32009</v>
      </c>
      <c r="G119" s="11">
        <v>43910</v>
      </c>
      <c r="H119" s="13" t="s">
        <v>40</v>
      </c>
    </row>
    <row r="120" spans="1:8" ht="18" x14ac:dyDescent="0.2">
      <c r="A120" s="76">
        <v>43901</v>
      </c>
      <c r="B120" s="10">
        <v>529006545458</v>
      </c>
      <c r="C120" s="78" t="s">
        <v>201</v>
      </c>
      <c r="D120" s="78" t="s">
        <v>202</v>
      </c>
      <c r="E120" s="83">
        <v>390.28</v>
      </c>
      <c r="F120" s="80">
        <v>32010</v>
      </c>
      <c r="G120" s="11">
        <v>43910</v>
      </c>
      <c r="H120" s="13" t="s">
        <v>40</v>
      </c>
    </row>
    <row r="121" spans="1:8" ht="18" x14ac:dyDescent="0.2">
      <c r="A121" s="76">
        <v>43901</v>
      </c>
      <c r="B121" s="28">
        <v>527106859764</v>
      </c>
      <c r="C121" s="78" t="s">
        <v>201</v>
      </c>
      <c r="D121" s="78" t="s">
        <v>203</v>
      </c>
      <c r="E121" s="83">
        <v>1841.67</v>
      </c>
      <c r="F121" s="80">
        <v>32011</v>
      </c>
      <c r="G121" s="11">
        <v>43910</v>
      </c>
      <c r="H121" s="13" t="s">
        <v>40</v>
      </c>
    </row>
    <row r="122" spans="1:8" ht="18" x14ac:dyDescent="0.2">
      <c r="A122" s="76">
        <v>43891</v>
      </c>
      <c r="B122" s="77">
        <v>13113</v>
      </c>
      <c r="C122" s="78" t="s">
        <v>167</v>
      </c>
      <c r="D122" s="78" t="s">
        <v>168</v>
      </c>
      <c r="E122" s="83">
        <v>1.2</v>
      </c>
      <c r="F122" s="15">
        <v>820801200374869</v>
      </c>
      <c r="G122" s="11">
        <v>43910</v>
      </c>
      <c r="H122" s="13" t="s">
        <v>43</v>
      </c>
    </row>
    <row r="123" spans="1:8" ht="18" x14ac:dyDescent="0.2">
      <c r="A123" s="76">
        <v>43891</v>
      </c>
      <c r="B123" s="77">
        <v>13113</v>
      </c>
      <c r="C123" s="78" t="s">
        <v>167</v>
      </c>
      <c r="D123" s="78" t="s">
        <v>168</v>
      </c>
      <c r="E123" s="83">
        <v>84</v>
      </c>
      <c r="F123" s="15">
        <v>880801000218547</v>
      </c>
      <c r="G123" s="11">
        <v>43910</v>
      </c>
      <c r="H123" s="13" t="s">
        <v>43</v>
      </c>
    </row>
    <row r="124" spans="1:8" ht="18" x14ac:dyDescent="0.2">
      <c r="A124" s="76">
        <v>43913</v>
      </c>
      <c r="B124" s="77" t="s">
        <v>204</v>
      </c>
      <c r="C124" s="78" t="s">
        <v>205</v>
      </c>
      <c r="D124" s="78" t="s">
        <v>141</v>
      </c>
      <c r="E124" s="83">
        <v>1520.02</v>
      </c>
      <c r="F124" s="80">
        <v>32301</v>
      </c>
      <c r="G124" s="11">
        <v>43913</v>
      </c>
      <c r="H124" s="13" t="s">
        <v>41</v>
      </c>
    </row>
    <row r="125" spans="1:8" ht="18" x14ac:dyDescent="0.2">
      <c r="A125" s="76">
        <v>43900</v>
      </c>
      <c r="B125" s="77">
        <v>251336</v>
      </c>
      <c r="C125" s="78" t="s">
        <v>158</v>
      </c>
      <c r="D125" s="78" t="s">
        <v>105</v>
      </c>
      <c r="E125" s="83">
        <v>830.4</v>
      </c>
      <c r="F125" s="80">
        <v>32302</v>
      </c>
      <c r="G125" s="11">
        <v>43913</v>
      </c>
      <c r="H125" s="13" t="s">
        <v>41</v>
      </c>
    </row>
    <row r="126" spans="1:8" ht="18" x14ac:dyDescent="0.2">
      <c r="A126" s="76">
        <v>43891</v>
      </c>
      <c r="B126" s="77">
        <v>13113</v>
      </c>
      <c r="C126" s="78" t="s">
        <v>167</v>
      </c>
      <c r="D126" s="78" t="s">
        <v>71</v>
      </c>
      <c r="E126" s="83">
        <v>10.45</v>
      </c>
      <c r="F126" s="15">
        <v>800831200138602</v>
      </c>
      <c r="G126" s="11">
        <v>43913</v>
      </c>
      <c r="H126" s="13" t="s">
        <v>43</v>
      </c>
    </row>
    <row r="127" spans="1:8" ht="18" x14ac:dyDescent="0.2">
      <c r="A127" s="76">
        <v>43896</v>
      </c>
      <c r="B127" s="77">
        <v>250814</v>
      </c>
      <c r="C127" s="78" t="s">
        <v>158</v>
      </c>
      <c r="D127" s="78" t="s">
        <v>115</v>
      </c>
      <c r="E127" s="83">
        <v>1614.84</v>
      </c>
      <c r="F127" s="80">
        <v>32401</v>
      </c>
      <c r="G127" s="11">
        <v>43914</v>
      </c>
      <c r="H127" s="13" t="s">
        <v>41</v>
      </c>
    </row>
    <row r="128" spans="1:8" ht="18" x14ac:dyDescent="0.2">
      <c r="A128" s="76">
        <v>43889</v>
      </c>
      <c r="B128" s="77">
        <v>6226</v>
      </c>
      <c r="C128" s="78" t="s">
        <v>127</v>
      </c>
      <c r="D128" s="78" t="s">
        <v>206</v>
      </c>
      <c r="E128" s="83">
        <v>933.6</v>
      </c>
      <c r="F128" s="80">
        <v>32501</v>
      </c>
      <c r="G128" s="11">
        <v>43915</v>
      </c>
      <c r="H128" s="13" t="s">
        <v>41</v>
      </c>
    </row>
    <row r="129" spans="1:8" ht="18" x14ac:dyDescent="0.2">
      <c r="A129" s="76">
        <v>43862</v>
      </c>
      <c r="B129" s="77">
        <v>8301</v>
      </c>
      <c r="C129" s="78" t="s">
        <v>75</v>
      </c>
      <c r="D129" s="78" t="s">
        <v>226</v>
      </c>
      <c r="E129" s="83">
        <v>326.44</v>
      </c>
      <c r="F129" s="80">
        <v>32502</v>
      </c>
      <c r="G129" s="11">
        <v>43915</v>
      </c>
      <c r="H129" s="13" t="s">
        <v>55</v>
      </c>
    </row>
    <row r="130" spans="1:8" ht="18" x14ac:dyDescent="0.2">
      <c r="A130" s="76">
        <v>43891</v>
      </c>
      <c r="B130" s="77">
        <v>13113</v>
      </c>
      <c r="C130" s="78" t="s">
        <v>167</v>
      </c>
      <c r="D130" s="78" t="s">
        <v>207</v>
      </c>
      <c r="E130" s="83">
        <v>6.5</v>
      </c>
      <c r="F130" s="15">
        <v>880850800046420</v>
      </c>
      <c r="G130" s="11">
        <v>43915</v>
      </c>
      <c r="H130" s="13" t="s">
        <v>43</v>
      </c>
    </row>
    <row r="131" spans="1:8" ht="18" x14ac:dyDescent="0.2">
      <c r="A131" s="76">
        <v>43888</v>
      </c>
      <c r="B131" s="77">
        <v>954032</v>
      </c>
      <c r="C131" s="78" t="s">
        <v>181</v>
      </c>
      <c r="D131" s="78" t="s">
        <v>208</v>
      </c>
      <c r="E131" s="83">
        <v>1064.7</v>
      </c>
      <c r="F131" s="80">
        <v>32601</v>
      </c>
      <c r="G131" s="11">
        <v>43916</v>
      </c>
      <c r="H131" s="13" t="s">
        <v>41</v>
      </c>
    </row>
    <row r="132" spans="1:8" ht="18" x14ac:dyDescent="0.2">
      <c r="A132" s="76">
        <v>43882</v>
      </c>
      <c r="B132" s="77">
        <v>646</v>
      </c>
      <c r="C132" s="78" t="s">
        <v>64</v>
      </c>
      <c r="D132" s="78" t="s">
        <v>44</v>
      </c>
      <c r="E132" s="83">
        <v>2494</v>
      </c>
      <c r="F132" s="15">
        <v>550583000126863</v>
      </c>
      <c r="G132" s="11">
        <v>43917</v>
      </c>
      <c r="H132" s="13" t="s">
        <v>45</v>
      </c>
    </row>
    <row r="133" spans="1:8" ht="18" x14ac:dyDescent="0.2">
      <c r="A133" s="76">
        <v>43860</v>
      </c>
      <c r="B133" s="77">
        <v>120</v>
      </c>
      <c r="C133" s="78" t="s">
        <v>144</v>
      </c>
      <c r="D133" s="78" t="s">
        <v>209</v>
      </c>
      <c r="E133" s="83">
        <v>1170</v>
      </c>
      <c r="F133" s="15">
        <v>551819000051766</v>
      </c>
      <c r="G133" s="11">
        <v>43917</v>
      </c>
      <c r="H133" s="13" t="s">
        <v>45</v>
      </c>
    </row>
    <row r="134" spans="1:8" ht="18" x14ac:dyDescent="0.2">
      <c r="A134" s="76">
        <v>43896</v>
      </c>
      <c r="B134" s="77">
        <v>289</v>
      </c>
      <c r="C134" s="78" t="s">
        <v>210</v>
      </c>
      <c r="D134" s="78" t="s">
        <v>211</v>
      </c>
      <c r="E134" s="83">
        <v>600</v>
      </c>
      <c r="F134" s="15">
        <v>553558000025398</v>
      </c>
      <c r="G134" s="11">
        <v>43917</v>
      </c>
      <c r="H134" s="13" t="s">
        <v>45</v>
      </c>
    </row>
    <row r="135" spans="1:8" ht="18" x14ac:dyDescent="0.2">
      <c r="A135" s="76">
        <v>43887</v>
      </c>
      <c r="B135" s="77">
        <v>3573</v>
      </c>
      <c r="C135" s="78" t="s">
        <v>130</v>
      </c>
      <c r="D135" s="78" t="s">
        <v>109</v>
      </c>
      <c r="E135" s="83">
        <v>852.4</v>
      </c>
      <c r="F135" s="80">
        <v>32701</v>
      </c>
      <c r="G135" s="11">
        <v>43917</v>
      </c>
      <c r="H135" s="13" t="s">
        <v>41</v>
      </c>
    </row>
    <row r="136" spans="1:8" ht="18" x14ac:dyDescent="0.2">
      <c r="A136" s="76">
        <v>43881</v>
      </c>
      <c r="B136" s="77">
        <v>1873992</v>
      </c>
      <c r="C136" s="78" t="s">
        <v>131</v>
      </c>
      <c r="D136" s="78" t="s">
        <v>212</v>
      </c>
      <c r="E136" s="83">
        <v>1510.5</v>
      </c>
      <c r="F136" s="80">
        <v>32702</v>
      </c>
      <c r="G136" s="11">
        <v>43917</v>
      </c>
      <c r="H136" s="13" t="s">
        <v>41</v>
      </c>
    </row>
    <row r="137" spans="1:8" ht="18" x14ac:dyDescent="0.2">
      <c r="A137" s="76">
        <v>43888</v>
      </c>
      <c r="B137" s="77">
        <v>62047</v>
      </c>
      <c r="C137" s="78" t="s">
        <v>114</v>
      </c>
      <c r="D137" s="78" t="s">
        <v>183</v>
      </c>
      <c r="E137" s="83">
        <v>694.9</v>
      </c>
      <c r="F137" s="80">
        <v>32703</v>
      </c>
      <c r="G137" s="11">
        <v>43917</v>
      </c>
      <c r="H137" s="13" t="s">
        <v>41</v>
      </c>
    </row>
    <row r="138" spans="1:8" ht="18" x14ac:dyDescent="0.2">
      <c r="A138" s="76">
        <v>43899</v>
      </c>
      <c r="B138" s="77">
        <v>251138</v>
      </c>
      <c r="C138" s="78" t="s">
        <v>158</v>
      </c>
      <c r="D138" s="78" t="s">
        <v>213</v>
      </c>
      <c r="E138" s="83">
        <v>2466.92</v>
      </c>
      <c r="F138" s="80">
        <v>32704</v>
      </c>
      <c r="G138" s="11">
        <v>43917</v>
      </c>
      <c r="H138" s="13" t="s">
        <v>41</v>
      </c>
    </row>
    <row r="139" spans="1:8" ht="18" x14ac:dyDescent="0.2">
      <c r="A139" s="76">
        <v>43902</v>
      </c>
      <c r="B139" s="77">
        <v>251950</v>
      </c>
      <c r="C139" s="78" t="s">
        <v>158</v>
      </c>
      <c r="D139" s="78" t="s">
        <v>214</v>
      </c>
      <c r="E139" s="83">
        <v>3821.07</v>
      </c>
      <c r="F139" s="80">
        <v>32705</v>
      </c>
      <c r="G139" s="11">
        <v>43917</v>
      </c>
      <c r="H139" s="13" t="s">
        <v>41</v>
      </c>
    </row>
    <row r="140" spans="1:8" ht="18" x14ac:dyDescent="0.2">
      <c r="A140" s="76">
        <v>43895</v>
      </c>
      <c r="B140" s="77">
        <v>1879843</v>
      </c>
      <c r="C140" s="78" t="s">
        <v>131</v>
      </c>
      <c r="D140" s="78" t="s">
        <v>132</v>
      </c>
      <c r="E140" s="83">
        <v>100.7</v>
      </c>
      <c r="F140" s="80">
        <v>32706</v>
      </c>
      <c r="G140" s="11">
        <v>43917</v>
      </c>
      <c r="H140" s="13" t="s">
        <v>41</v>
      </c>
    </row>
    <row r="141" spans="1:8" ht="18" x14ac:dyDescent="0.2">
      <c r="A141" s="76">
        <v>43892</v>
      </c>
      <c r="B141" s="77">
        <v>4786</v>
      </c>
      <c r="C141" s="78" t="s">
        <v>215</v>
      </c>
      <c r="D141" s="78" t="s">
        <v>216</v>
      </c>
      <c r="E141" s="83">
        <v>520</v>
      </c>
      <c r="F141" s="80">
        <v>32707</v>
      </c>
      <c r="G141" s="11">
        <v>43917</v>
      </c>
      <c r="H141" s="13" t="s">
        <v>41</v>
      </c>
    </row>
    <row r="142" spans="1:8" ht="18" x14ac:dyDescent="0.2">
      <c r="A142" s="76">
        <v>43891</v>
      </c>
      <c r="B142" s="77">
        <v>13113</v>
      </c>
      <c r="C142" s="78" t="s">
        <v>167</v>
      </c>
      <c r="D142" s="78" t="s">
        <v>168</v>
      </c>
      <c r="E142" s="83">
        <v>1.2</v>
      </c>
      <c r="F142" s="15">
        <v>850871100185406</v>
      </c>
      <c r="G142" s="11">
        <v>43917</v>
      </c>
      <c r="H142" s="13" t="s">
        <v>43</v>
      </c>
    </row>
    <row r="143" spans="1:8" ht="18" x14ac:dyDescent="0.2">
      <c r="A143" s="76">
        <v>43891</v>
      </c>
      <c r="B143" s="77">
        <v>13113</v>
      </c>
      <c r="C143" s="78" t="s">
        <v>167</v>
      </c>
      <c r="D143" s="78" t="s">
        <v>168</v>
      </c>
      <c r="E143" s="83">
        <v>1.2</v>
      </c>
      <c r="F143" s="15">
        <v>850871100185407</v>
      </c>
      <c r="G143" s="11">
        <v>43917</v>
      </c>
      <c r="H143" s="13" t="s">
        <v>43</v>
      </c>
    </row>
    <row r="144" spans="1:8" ht="18" x14ac:dyDescent="0.2">
      <c r="A144" s="76">
        <v>43891</v>
      </c>
      <c r="B144" s="77">
        <v>13113</v>
      </c>
      <c r="C144" s="78" t="s">
        <v>167</v>
      </c>
      <c r="D144" s="78" t="s">
        <v>168</v>
      </c>
      <c r="E144" s="83">
        <v>1.2</v>
      </c>
      <c r="F144" s="15">
        <v>850871100185408</v>
      </c>
      <c r="G144" s="11">
        <v>43917</v>
      </c>
      <c r="H144" s="13" t="s">
        <v>43</v>
      </c>
    </row>
    <row r="145" spans="1:8" ht="18" x14ac:dyDescent="0.2">
      <c r="A145" s="76">
        <v>43906</v>
      </c>
      <c r="B145" s="77">
        <v>604848</v>
      </c>
      <c r="C145" s="78" t="s">
        <v>217</v>
      </c>
      <c r="D145" s="78" t="s">
        <v>218</v>
      </c>
      <c r="E145" s="83">
        <v>734.43</v>
      </c>
      <c r="F145" s="80">
        <v>33001</v>
      </c>
      <c r="G145" s="11">
        <v>43917</v>
      </c>
      <c r="H145" s="13" t="s">
        <v>41</v>
      </c>
    </row>
    <row r="146" spans="1:8" ht="18" x14ac:dyDescent="0.2">
      <c r="A146" s="76">
        <v>43892</v>
      </c>
      <c r="B146" s="77">
        <v>1170</v>
      </c>
      <c r="C146" s="78" t="s">
        <v>179</v>
      </c>
      <c r="D146" s="78" t="s">
        <v>180</v>
      </c>
      <c r="E146" s="83">
        <v>389.07</v>
      </c>
      <c r="F146" s="80">
        <v>33002</v>
      </c>
      <c r="G146" s="11">
        <v>43920</v>
      </c>
      <c r="H146" s="13" t="s">
        <v>41</v>
      </c>
    </row>
    <row r="147" spans="1:8" ht="18" x14ac:dyDescent="0.2">
      <c r="A147" s="76">
        <v>43739</v>
      </c>
      <c r="B147" s="77" t="s">
        <v>219</v>
      </c>
      <c r="C147" s="78" t="s">
        <v>113</v>
      </c>
      <c r="D147" s="78" t="s">
        <v>220</v>
      </c>
      <c r="E147" s="83">
        <v>207.02</v>
      </c>
      <c r="F147" s="80">
        <v>33101</v>
      </c>
      <c r="G147" s="11">
        <v>43921</v>
      </c>
      <c r="H147" s="13" t="s">
        <v>55</v>
      </c>
    </row>
    <row r="148" spans="1:8" ht="18" x14ac:dyDescent="0.2">
      <c r="A148" s="76">
        <v>43893</v>
      </c>
      <c r="B148" s="77">
        <v>185091</v>
      </c>
      <c r="C148" s="78" t="s">
        <v>221</v>
      </c>
      <c r="D148" s="78" t="s">
        <v>222</v>
      </c>
      <c r="E148" s="83">
        <v>74.7</v>
      </c>
      <c r="F148" s="80">
        <v>33102</v>
      </c>
      <c r="G148" s="11">
        <v>43921</v>
      </c>
      <c r="H148" s="13" t="s">
        <v>41</v>
      </c>
    </row>
    <row r="149" spans="1:8" ht="18" x14ac:dyDescent="0.2">
      <c r="A149" s="76">
        <v>43893</v>
      </c>
      <c r="B149" s="77">
        <v>185055</v>
      </c>
      <c r="C149" s="78" t="s">
        <v>221</v>
      </c>
      <c r="D149" s="78" t="s">
        <v>223</v>
      </c>
      <c r="E149" s="83">
        <v>3342.6</v>
      </c>
      <c r="F149" s="80">
        <v>33103</v>
      </c>
      <c r="G149" s="11">
        <v>43921</v>
      </c>
      <c r="H149" s="13" t="s">
        <v>41</v>
      </c>
    </row>
    <row r="150" spans="1:8" ht="18" x14ac:dyDescent="0.2">
      <c r="A150" s="76">
        <v>43921</v>
      </c>
      <c r="B150" s="77">
        <v>2710</v>
      </c>
      <c r="C150" s="78" t="s">
        <v>120</v>
      </c>
      <c r="D150" s="78" t="s">
        <v>80</v>
      </c>
      <c r="E150" s="83">
        <v>2281.85</v>
      </c>
      <c r="F150" s="80">
        <v>33104</v>
      </c>
      <c r="G150" s="11">
        <v>43921</v>
      </c>
      <c r="H150" s="13" t="s">
        <v>41</v>
      </c>
    </row>
    <row r="151" spans="1:8" ht="18" x14ac:dyDescent="0.2">
      <c r="A151" s="76">
        <v>43891</v>
      </c>
      <c r="B151" s="88">
        <v>996</v>
      </c>
      <c r="C151" s="78" t="s">
        <v>224</v>
      </c>
      <c r="D151" s="78" t="s">
        <v>227</v>
      </c>
      <c r="E151" s="83">
        <v>28.5</v>
      </c>
      <c r="F151" s="80">
        <v>33105</v>
      </c>
      <c r="G151" s="11">
        <v>43921</v>
      </c>
      <c r="H151" s="13" t="s">
        <v>55</v>
      </c>
    </row>
    <row r="152" spans="1:8" ht="18" x14ac:dyDescent="0.2">
      <c r="A152" s="76"/>
      <c r="B152" s="77"/>
      <c r="C152" s="78"/>
      <c r="D152" s="89" t="s">
        <v>5</v>
      </c>
      <c r="E152" s="90">
        <f>SUM(E29:E151)</f>
        <v>169390.44000000006</v>
      </c>
      <c r="F152" s="80"/>
      <c r="G152" s="81"/>
      <c r="H152" s="82"/>
    </row>
    <row r="153" spans="1:8" ht="18" x14ac:dyDescent="0.2">
      <c r="A153" s="99"/>
      <c r="B153" s="100"/>
      <c r="C153" s="101"/>
      <c r="D153" s="102"/>
      <c r="E153" s="103"/>
      <c r="F153" s="104"/>
      <c r="G153" s="105"/>
      <c r="H153" s="106"/>
    </row>
    <row r="154" spans="1:8" ht="18" x14ac:dyDescent="0.25">
      <c r="A154" s="91"/>
      <c r="B154" s="91"/>
      <c r="C154" s="91"/>
      <c r="D154" s="91"/>
      <c r="E154" s="92"/>
      <c r="F154" s="93"/>
      <c r="G154" s="94"/>
      <c r="H154" s="95"/>
    </row>
    <row r="155" spans="1:8" ht="18" x14ac:dyDescent="0.25">
      <c r="A155" s="91"/>
      <c r="B155" s="91"/>
      <c r="C155" s="91"/>
      <c r="D155" s="91"/>
      <c r="E155" s="92"/>
      <c r="F155" s="93"/>
      <c r="G155" s="94"/>
      <c r="H155" s="95"/>
    </row>
    <row r="156" spans="1:8" ht="18" x14ac:dyDescent="0.25">
      <c r="A156" s="91"/>
      <c r="B156" s="91"/>
      <c r="C156" s="91"/>
      <c r="D156" s="96" t="s">
        <v>276</v>
      </c>
      <c r="E156" s="92"/>
      <c r="F156" s="93"/>
      <c r="G156" s="94"/>
      <c r="H156" s="95"/>
    </row>
    <row r="157" spans="1:8" ht="18" x14ac:dyDescent="0.25">
      <c r="A157" s="91"/>
      <c r="B157" s="91"/>
      <c r="C157" s="91"/>
      <c r="D157" s="91" t="s">
        <v>14</v>
      </c>
      <c r="E157" s="92"/>
      <c r="F157" s="93"/>
      <c r="G157" s="94"/>
      <c r="H157" s="95"/>
    </row>
  </sheetData>
  <sheetProtection selectLockedCells="1" selectUnlockedCells="1"/>
  <mergeCells count="32">
    <mergeCell ref="H27:H28"/>
    <mergeCell ref="A26:C26"/>
    <mergeCell ref="D26:H26"/>
    <mergeCell ref="A27:B27"/>
    <mergeCell ref="C27:C28"/>
    <mergeCell ref="D27:D28"/>
    <mergeCell ref="E27:E28"/>
    <mergeCell ref="F27:F28"/>
    <mergeCell ref="G27:G28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opLeftCell="A55" workbookViewId="0">
      <selection activeCell="B84" sqref="B84"/>
    </sheetView>
  </sheetViews>
  <sheetFormatPr defaultRowHeight="15" x14ac:dyDescent="0.25"/>
  <cols>
    <col min="1" max="1" width="10.140625" bestFit="1" customWidth="1"/>
    <col min="5" max="5" width="10.42578125" customWidth="1"/>
    <col min="6" max="6" width="10.5703125" customWidth="1"/>
    <col min="7" max="8" width="10.28515625" customWidth="1"/>
    <col min="9" max="9" width="14.7109375" customWidth="1"/>
    <col min="10" max="10" width="15.28515625" customWidth="1"/>
  </cols>
  <sheetData>
    <row r="1" spans="1:10" x14ac:dyDescent="0.25">
      <c r="A1" s="292" t="s">
        <v>231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x14ac:dyDescent="0.25">
      <c r="A2" s="293" t="s">
        <v>85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0" x14ac:dyDescent="0.25">
      <c r="A3" s="294" t="s">
        <v>274</v>
      </c>
      <c r="B3" s="295"/>
      <c r="C3" s="295"/>
      <c r="D3" s="295"/>
      <c r="E3" s="296"/>
      <c r="F3" s="294" t="s">
        <v>275</v>
      </c>
      <c r="G3" s="295"/>
      <c r="H3" s="295"/>
      <c r="I3" s="295"/>
      <c r="J3" s="296"/>
    </row>
    <row r="4" spans="1:10" x14ac:dyDescent="0.25">
      <c r="A4" s="19" t="s">
        <v>86</v>
      </c>
      <c r="B4" s="29" t="s">
        <v>87</v>
      </c>
      <c r="C4" s="29" t="s">
        <v>88</v>
      </c>
      <c r="D4" s="29" t="s">
        <v>89</v>
      </c>
      <c r="E4" s="29" t="s">
        <v>90</v>
      </c>
      <c r="F4" s="20" t="s">
        <v>91</v>
      </c>
      <c r="G4" s="20" t="s">
        <v>92</v>
      </c>
      <c r="H4" s="20" t="s">
        <v>93</v>
      </c>
      <c r="I4" s="31" t="s">
        <v>94</v>
      </c>
      <c r="J4" s="29" t="s">
        <v>95</v>
      </c>
    </row>
    <row r="5" spans="1:10" x14ac:dyDescent="0.25">
      <c r="A5" s="25">
        <v>43892</v>
      </c>
      <c r="B5" s="26">
        <v>100</v>
      </c>
      <c r="C5" s="26">
        <v>23</v>
      </c>
      <c r="D5" s="26">
        <v>1284</v>
      </c>
      <c r="E5" s="26">
        <v>0</v>
      </c>
      <c r="F5" s="27">
        <v>0</v>
      </c>
      <c r="G5" s="27">
        <v>0</v>
      </c>
      <c r="H5" s="27">
        <v>0</v>
      </c>
      <c r="I5" s="32">
        <v>1334</v>
      </c>
      <c r="J5" s="33">
        <v>0</v>
      </c>
    </row>
    <row r="6" spans="1:10" x14ac:dyDescent="0.25">
      <c r="A6" s="297">
        <v>43893</v>
      </c>
      <c r="B6" s="298" t="s">
        <v>232</v>
      </c>
      <c r="C6" s="298"/>
      <c r="D6" s="298"/>
      <c r="E6" s="298"/>
      <c r="F6" s="298"/>
      <c r="G6" s="298"/>
      <c r="H6" s="298"/>
      <c r="I6" s="298"/>
      <c r="J6" s="33">
        <v>1334</v>
      </c>
    </row>
    <row r="7" spans="1:10" x14ac:dyDescent="0.25">
      <c r="A7" s="297"/>
      <c r="B7" s="299">
        <v>100</v>
      </c>
      <c r="C7" s="299">
        <v>18</v>
      </c>
      <c r="D7" s="299">
        <v>1382</v>
      </c>
      <c r="E7" s="299">
        <v>0</v>
      </c>
      <c r="F7" s="300">
        <v>0</v>
      </c>
      <c r="G7" s="300">
        <v>0</v>
      </c>
      <c r="H7" s="300">
        <v>0</v>
      </c>
      <c r="I7" s="301">
        <v>1432</v>
      </c>
      <c r="J7" s="27">
        <v>1412</v>
      </c>
    </row>
    <row r="8" spans="1:10" x14ac:dyDescent="0.25">
      <c r="A8" s="297"/>
      <c r="B8" s="299"/>
      <c r="C8" s="299"/>
      <c r="D8" s="299"/>
      <c r="E8" s="299"/>
      <c r="F8" s="300"/>
      <c r="G8" s="300"/>
      <c r="H8" s="300"/>
      <c r="I8" s="301"/>
      <c r="J8" s="22">
        <v>20</v>
      </c>
    </row>
    <row r="9" spans="1:10" x14ac:dyDescent="0.25">
      <c r="A9" s="297"/>
      <c r="B9" s="299"/>
      <c r="C9" s="299"/>
      <c r="D9" s="299"/>
      <c r="E9" s="299"/>
      <c r="F9" s="300"/>
      <c r="G9" s="300"/>
      <c r="H9" s="300"/>
      <c r="I9" s="301"/>
      <c r="J9" s="35">
        <f>J7+J8</f>
        <v>1432</v>
      </c>
    </row>
    <row r="10" spans="1:10" x14ac:dyDescent="0.25">
      <c r="A10" s="283">
        <v>43894</v>
      </c>
      <c r="B10" s="286">
        <v>100</v>
      </c>
      <c r="C10" s="286">
        <v>25</v>
      </c>
      <c r="D10" s="286">
        <v>1375</v>
      </c>
      <c r="E10" s="286">
        <v>0</v>
      </c>
      <c r="F10" s="289">
        <v>0</v>
      </c>
      <c r="G10" s="289">
        <v>0</v>
      </c>
      <c r="H10" s="289">
        <v>0</v>
      </c>
      <c r="I10" s="302">
        <v>1425</v>
      </c>
      <c r="J10" s="22">
        <v>1386</v>
      </c>
    </row>
    <row r="11" spans="1:10" x14ac:dyDescent="0.25">
      <c r="A11" s="284"/>
      <c r="B11" s="287"/>
      <c r="C11" s="287"/>
      <c r="D11" s="287"/>
      <c r="E11" s="287"/>
      <c r="F11" s="290"/>
      <c r="G11" s="290"/>
      <c r="H11" s="290"/>
      <c r="I11" s="303"/>
      <c r="J11" s="22">
        <v>20</v>
      </c>
    </row>
    <row r="12" spans="1:10" x14ac:dyDescent="0.25">
      <c r="A12" s="284"/>
      <c r="B12" s="287"/>
      <c r="C12" s="287"/>
      <c r="D12" s="287"/>
      <c r="E12" s="287"/>
      <c r="F12" s="290"/>
      <c r="G12" s="290"/>
      <c r="H12" s="290"/>
      <c r="I12" s="303"/>
      <c r="J12" s="22">
        <v>20</v>
      </c>
    </row>
    <row r="13" spans="1:10" x14ac:dyDescent="0.25">
      <c r="A13" s="285"/>
      <c r="B13" s="288"/>
      <c r="C13" s="288"/>
      <c r="D13" s="288"/>
      <c r="E13" s="288"/>
      <c r="F13" s="291"/>
      <c r="G13" s="291"/>
      <c r="H13" s="291"/>
      <c r="I13" s="304"/>
      <c r="J13" s="35">
        <f>J10+J11+J12</f>
        <v>1426</v>
      </c>
    </row>
    <row r="14" spans="1:10" x14ac:dyDescent="0.25">
      <c r="A14" s="36">
        <v>43895</v>
      </c>
      <c r="B14" s="30">
        <v>100</v>
      </c>
      <c r="C14" s="30">
        <v>20</v>
      </c>
      <c r="D14" s="30">
        <v>1328</v>
      </c>
      <c r="E14" s="21">
        <v>0</v>
      </c>
      <c r="F14" s="23">
        <v>0</v>
      </c>
      <c r="G14" s="22">
        <v>0</v>
      </c>
      <c r="H14" s="22">
        <v>0</v>
      </c>
      <c r="I14" s="37">
        <v>1378</v>
      </c>
      <c r="J14" s="35">
        <v>1378</v>
      </c>
    </row>
    <row r="15" spans="1:10" x14ac:dyDescent="0.25">
      <c r="A15" s="36">
        <v>43896</v>
      </c>
      <c r="B15" s="30">
        <v>100</v>
      </c>
      <c r="C15" s="30">
        <v>45</v>
      </c>
      <c r="D15" s="30">
        <v>1355</v>
      </c>
      <c r="E15" s="21">
        <v>0</v>
      </c>
      <c r="F15" s="23">
        <v>0</v>
      </c>
      <c r="G15" s="22">
        <v>0</v>
      </c>
      <c r="H15" s="22">
        <v>0</v>
      </c>
      <c r="I15" s="37">
        <v>1405</v>
      </c>
      <c r="J15" s="35">
        <v>1405</v>
      </c>
    </row>
    <row r="16" spans="1:10" x14ac:dyDescent="0.25">
      <c r="A16" s="305" t="s">
        <v>233</v>
      </c>
      <c r="B16" s="306"/>
      <c r="C16" s="306"/>
      <c r="D16" s="306"/>
      <c r="E16" s="306"/>
      <c r="F16" s="306"/>
      <c r="G16" s="306"/>
      <c r="H16" s="307"/>
      <c r="I16" s="38">
        <f>I5+I7+I10+I14+I15</f>
        <v>6974</v>
      </c>
      <c r="J16" s="39">
        <f>J6+J9+J13+J14+J15</f>
        <v>6975</v>
      </c>
    </row>
    <row r="17" spans="1:10" x14ac:dyDescent="0.25">
      <c r="A17" s="308"/>
      <c r="B17" s="308"/>
      <c r="C17" s="308"/>
      <c r="D17" s="308"/>
      <c r="E17" s="308"/>
      <c r="F17" s="308"/>
      <c r="G17" s="308"/>
      <c r="H17" s="308"/>
      <c r="I17" s="308"/>
      <c r="J17" s="308"/>
    </row>
    <row r="18" spans="1:10" x14ac:dyDescent="0.25">
      <c r="A18" s="19" t="s">
        <v>86</v>
      </c>
      <c r="B18" s="29" t="s">
        <v>87</v>
      </c>
      <c r="C18" s="29" t="s">
        <v>88</v>
      </c>
      <c r="D18" s="29" t="s">
        <v>89</v>
      </c>
      <c r="E18" s="29" t="s">
        <v>90</v>
      </c>
      <c r="F18" s="20" t="s">
        <v>91</v>
      </c>
      <c r="G18" s="20" t="s">
        <v>92</v>
      </c>
      <c r="H18" s="20" t="s">
        <v>93</v>
      </c>
      <c r="I18" s="31" t="s">
        <v>94</v>
      </c>
      <c r="J18" s="29" t="s">
        <v>95</v>
      </c>
    </row>
    <row r="19" spans="1:10" x14ac:dyDescent="0.25">
      <c r="A19" s="283">
        <v>43899</v>
      </c>
      <c r="B19" s="286">
        <v>100</v>
      </c>
      <c r="C19" s="286">
        <v>17</v>
      </c>
      <c r="D19" s="286">
        <v>1336</v>
      </c>
      <c r="E19" s="286">
        <v>0</v>
      </c>
      <c r="F19" s="289">
        <v>0</v>
      </c>
      <c r="G19" s="289">
        <v>0</v>
      </c>
      <c r="H19" s="289">
        <v>0</v>
      </c>
      <c r="I19" s="289">
        <v>1386</v>
      </c>
      <c r="J19" s="40">
        <v>1205</v>
      </c>
    </row>
    <row r="20" spans="1:10" x14ac:dyDescent="0.25">
      <c r="A20" s="284"/>
      <c r="B20" s="287"/>
      <c r="C20" s="287"/>
      <c r="D20" s="287"/>
      <c r="E20" s="287"/>
      <c r="F20" s="290"/>
      <c r="G20" s="290"/>
      <c r="H20" s="290"/>
      <c r="I20" s="290"/>
      <c r="J20" s="40">
        <v>160</v>
      </c>
    </row>
    <row r="21" spans="1:10" x14ac:dyDescent="0.25">
      <c r="A21" s="284"/>
      <c r="B21" s="287"/>
      <c r="C21" s="287"/>
      <c r="D21" s="287"/>
      <c r="E21" s="287"/>
      <c r="F21" s="290"/>
      <c r="G21" s="290"/>
      <c r="H21" s="290"/>
      <c r="I21" s="290"/>
      <c r="J21" s="22">
        <v>20</v>
      </c>
    </row>
    <row r="22" spans="1:10" x14ac:dyDescent="0.25">
      <c r="A22" s="285"/>
      <c r="B22" s="288"/>
      <c r="C22" s="288"/>
      <c r="D22" s="288"/>
      <c r="E22" s="288"/>
      <c r="F22" s="291"/>
      <c r="G22" s="291"/>
      <c r="H22" s="291"/>
      <c r="I22" s="291"/>
      <c r="J22" s="35">
        <f>J19+J20+J21</f>
        <v>1385</v>
      </c>
    </row>
    <row r="23" spans="1:10" x14ac:dyDescent="0.25">
      <c r="A23" s="283">
        <v>43900</v>
      </c>
      <c r="B23" s="286">
        <v>100</v>
      </c>
      <c r="C23" s="286">
        <v>23</v>
      </c>
      <c r="D23" s="286">
        <v>1359</v>
      </c>
      <c r="E23" s="286">
        <v>0</v>
      </c>
      <c r="F23" s="289">
        <v>0</v>
      </c>
      <c r="G23" s="289">
        <v>0</v>
      </c>
      <c r="H23" s="289">
        <v>0</v>
      </c>
      <c r="I23" s="289">
        <v>1409</v>
      </c>
      <c r="J23" s="22">
        <v>1369</v>
      </c>
    </row>
    <row r="24" spans="1:10" x14ac:dyDescent="0.25">
      <c r="A24" s="284"/>
      <c r="B24" s="287"/>
      <c r="C24" s="287"/>
      <c r="D24" s="287"/>
      <c r="E24" s="287"/>
      <c r="F24" s="290"/>
      <c r="G24" s="290"/>
      <c r="H24" s="290"/>
      <c r="I24" s="290"/>
      <c r="J24" s="22">
        <v>20</v>
      </c>
    </row>
    <row r="25" spans="1:10" x14ac:dyDescent="0.25">
      <c r="A25" s="284"/>
      <c r="B25" s="287"/>
      <c r="C25" s="287"/>
      <c r="D25" s="287"/>
      <c r="E25" s="287"/>
      <c r="F25" s="290"/>
      <c r="G25" s="290"/>
      <c r="H25" s="290"/>
      <c r="I25" s="290"/>
      <c r="J25" s="22">
        <v>20</v>
      </c>
    </row>
    <row r="26" spans="1:10" x14ac:dyDescent="0.25">
      <c r="A26" s="285"/>
      <c r="B26" s="288"/>
      <c r="C26" s="288"/>
      <c r="D26" s="288"/>
      <c r="E26" s="288"/>
      <c r="F26" s="291"/>
      <c r="G26" s="291"/>
      <c r="H26" s="291"/>
      <c r="I26" s="291"/>
      <c r="J26" s="35">
        <f>J23+J24+J25</f>
        <v>1409</v>
      </c>
    </row>
    <row r="27" spans="1:10" x14ac:dyDescent="0.25">
      <c r="A27" s="36">
        <v>43901</v>
      </c>
      <c r="B27" s="30">
        <v>100</v>
      </c>
      <c r="C27" s="30">
        <v>25</v>
      </c>
      <c r="D27" s="30">
        <v>1358</v>
      </c>
      <c r="E27" s="21">
        <v>0</v>
      </c>
      <c r="F27" s="23">
        <v>0</v>
      </c>
      <c r="G27" s="22">
        <v>0</v>
      </c>
      <c r="H27" s="22">
        <v>0</v>
      </c>
      <c r="I27" s="37">
        <v>1408</v>
      </c>
      <c r="J27" s="35">
        <v>1409</v>
      </c>
    </row>
    <row r="28" spans="1:10" x14ac:dyDescent="0.25">
      <c r="A28" s="283">
        <v>43902</v>
      </c>
      <c r="B28" s="286">
        <v>100</v>
      </c>
      <c r="C28" s="286">
        <v>20</v>
      </c>
      <c r="D28" s="286">
        <v>1323</v>
      </c>
      <c r="E28" s="309">
        <v>0</v>
      </c>
      <c r="F28" s="312">
        <v>0</v>
      </c>
      <c r="G28" s="289">
        <v>0</v>
      </c>
      <c r="H28" s="289">
        <v>0</v>
      </c>
      <c r="I28" s="289">
        <v>1373</v>
      </c>
      <c r="J28" s="22">
        <v>1323</v>
      </c>
    </row>
    <row r="29" spans="1:10" x14ac:dyDescent="0.25">
      <c r="A29" s="284"/>
      <c r="B29" s="287"/>
      <c r="C29" s="287"/>
      <c r="D29" s="287"/>
      <c r="E29" s="310"/>
      <c r="F29" s="313"/>
      <c r="G29" s="290"/>
      <c r="H29" s="290"/>
      <c r="I29" s="290"/>
      <c r="J29" s="22">
        <v>50</v>
      </c>
    </row>
    <row r="30" spans="1:10" x14ac:dyDescent="0.25">
      <c r="A30" s="285"/>
      <c r="B30" s="288"/>
      <c r="C30" s="288"/>
      <c r="D30" s="288"/>
      <c r="E30" s="311"/>
      <c r="F30" s="314"/>
      <c r="G30" s="291"/>
      <c r="H30" s="291"/>
      <c r="I30" s="291"/>
      <c r="J30" s="35">
        <f>J28+J29</f>
        <v>1373</v>
      </c>
    </row>
    <row r="31" spans="1:10" x14ac:dyDescent="0.25">
      <c r="A31" s="283">
        <v>43903</v>
      </c>
      <c r="B31" s="286">
        <v>100</v>
      </c>
      <c r="C31" s="286">
        <v>38</v>
      </c>
      <c r="D31" s="286">
        <v>1320</v>
      </c>
      <c r="E31" s="309">
        <v>0</v>
      </c>
      <c r="F31" s="312">
        <v>0</v>
      </c>
      <c r="G31" s="289">
        <v>0</v>
      </c>
      <c r="H31" s="289">
        <v>0</v>
      </c>
      <c r="I31" s="289">
        <v>1370</v>
      </c>
      <c r="J31" s="22">
        <v>1350</v>
      </c>
    </row>
    <row r="32" spans="1:10" x14ac:dyDescent="0.25">
      <c r="A32" s="284"/>
      <c r="B32" s="287"/>
      <c r="C32" s="287"/>
      <c r="D32" s="287"/>
      <c r="E32" s="310"/>
      <c r="F32" s="313"/>
      <c r="G32" s="290"/>
      <c r="H32" s="290"/>
      <c r="I32" s="290"/>
      <c r="J32" s="22">
        <v>20</v>
      </c>
    </row>
    <row r="33" spans="1:10" x14ac:dyDescent="0.25">
      <c r="A33" s="285"/>
      <c r="B33" s="288"/>
      <c r="C33" s="288"/>
      <c r="D33" s="288"/>
      <c r="E33" s="311"/>
      <c r="F33" s="314"/>
      <c r="G33" s="291"/>
      <c r="H33" s="291"/>
      <c r="I33" s="291"/>
      <c r="J33" s="35">
        <f>J31+J32</f>
        <v>1370</v>
      </c>
    </row>
    <row r="34" spans="1:10" x14ac:dyDescent="0.25">
      <c r="A34" s="305" t="s">
        <v>234</v>
      </c>
      <c r="B34" s="306"/>
      <c r="C34" s="306"/>
      <c r="D34" s="306"/>
      <c r="E34" s="306"/>
      <c r="F34" s="306"/>
      <c r="G34" s="306"/>
      <c r="H34" s="307"/>
      <c r="I34" s="38">
        <f>I19+I23+I27+I28+I31</f>
        <v>6946</v>
      </c>
      <c r="J34" s="39">
        <f>J22+J26+J27+J30+J33</f>
        <v>6946</v>
      </c>
    </row>
    <row r="35" spans="1:10" x14ac:dyDescent="0.25">
      <c r="A35" s="308"/>
      <c r="B35" s="308"/>
      <c r="C35" s="308"/>
      <c r="D35" s="308"/>
      <c r="E35" s="308"/>
      <c r="F35" s="308"/>
      <c r="G35" s="308"/>
      <c r="H35" s="308"/>
      <c r="I35" s="308"/>
      <c r="J35" s="308"/>
    </row>
    <row r="36" spans="1:10" x14ac:dyDescent="0.25">
      <c r="A36" s="19" t="s">
        <v>86</v>
      </c>
      <c r="B36" s="29" t="s">
        <v>87</v>
      </c>
      <c r="C36" s="29" t="s">
        <v>88</v>
      </c>
      <c r="D36" s="29" t="s">
        <v>89</v>
      </c>
      <c r="E36" s="29" t="s">
        <v>90</v>
      </c>
      <c r="F36" s="20" t="s">
        <v>91</v>
      </c>
      <c r="G36" s="20" t="s">
        <v>92</v>
      </c>
      <c r="H36" s="20" t="s">
        <v>93</v>
      </c>
      <c r="I36" s="31" t="s">
        <v>94</v>
      </c>
      <c r="J36" s="29" t="s">
        <v>95</v>
      </c>
    </row>
    <row r="37" spans="1:10" x14ac:dyDescent="0.25">
      <c r="A37" s="283">
        <v>43906</v>
      </c>
      <c r="B37" s="286">
        <v>100</v>
      </c>
      <c r="C37" s="286">
        <v>26</v>
      </c>
      <c r="D37" s="286">
        <v>1072</v>
      </c>
      <c r="E37" s="286">
        <v>0</v>
      </c>
      <c r="F37" s="289">
        <v>0</v>
      </c>
      <c r="G37" s="289">
        <v>0</v>
      </c>
      <c r="H37" s="289">
        <v>0</v>
      </c>
      <c r="I37" s="289">
        <v>1122</v>
      </c>
      <c r="J37" s="22">
        <v>852</v>
      </c>
    </row>
    <row r="38" spans="1:10" x14ac:dyDescent="0.25">
      <c r="A38" s="284"/>
      <c r="B38" s="287"/>
      <c r="C38" s="287"/>
      <c r="D38" s="287"/>
      <c r="E38" s="287"/>
      <c r="F38" s="290"/>
      <c r="G38" s="290"/>
      <c r="H38" s="290"/>
      <c r="I38" s="290"/>
      <c r="J38" s="22">
        <v>270</v>
      </c>
    </row>
    <row r="39" spans="1:10" x14ac:dyDescent="0.25">
      <c r="A39" s="285"/>
      <c r="B39" s="288"/>
      <c r="C39" s="288"/>
      <c r="D39" s="288"/>
      <c r="E39" s="288"/>
      <c r="F39" s="291"/>
      <c r="G39" s="291"/>
      <c r="H39" s="291"/>
      <c r="I39" s="291"/>
      <c r="J39" s="35">
        <f>J37+J38</f>
        <v>1122</v>
      </c>
    </row>
    <row r="40" spans="1:10" x14ac:dyDescent="0.25">
      <c r="A40" s="283">
        <v>43907</v>
      </c>
      <c r="B40" s="286">
        <v>82</v>
      </c>
      <c r="C40" s="286">
        <v>24</v>
      </c>
      <c r="D40" s="286">
        <v>1104</v>
      </c>
      <c r="E40" s="286">
        <v>0</v>
      </c>
      <c r="F40" s="289">
        <v>0</v>
      </c>
      <c r="G40" s="289">
        <v>0</v>
      </c>
      <c r="H40" s="289">
        <v>0</v>
      </c>
      <c r="I40" s="289">
        <v>1145</v>
      </c>
      <c r="J40" s="22">
        <v>1087</v>
      </c>
    </row>
    <row r="41" spans="1:10" x14ac:dyDescent="0.25">
      <c r="A41" s="284"/>
      <c r="B41" s="287"/>
      <c r="C41" s="287"/>
      <c r="D41" s="287"/>
      <c r="E41" s="287"/>
      <c r="F41" s="290"/>
      <c r="G41" s="290"/>
      <c r="H41" s="290"/>
      <c r="I41" s="290"/>
      <c r="J41" s="22">
        <v>60</v>
      </c>
    </row>
    <row r="42" spans="1:10" x14ac:dyDescent="0.25">
      <c r="A42" s="285"/>
      <c r="B42" s="288"/>
      <c r="C42" s="288"/>
      <c r="D42" s="288"/>
      <c r="E42" s="288"/>
      <c r="F42" s="291"/>
      <c r="G42" s="291"/>
      <c r="H42" s="291"/>
      <c r="I42" s="291"/>
      <c r="J42" s="35">
        <f>J40+J41</f>
        <v>1147</v>
      </c>
    </row>
    <row r="43" spans="1:10" x14ac:dyDescent="0.25">
      <c r="A43" s="283">
        <v>18</v>
      </c>
      <c r="B43" s="286">
        <v>100</v>
      </c>
      <c r="C43" s="286">
        <v>32</v>
      </c>
      <c r="D43" s="286">
        <v>945</v>
      </c>
      <c r="E43" s="286">
        <v>0</v>
      </c>
      <c r="F43" s="289">
        <v>0</v>
      </c>
      <c r="G43" s="289">
        <v>0</v>
      </c>
      <c r="H43" s="289">
        <v>0</v>
      </c>
      <c r="I43" s="289">
        <v>995</v>
      </c>
      <c r="J43" s="22">
        <v>975</v>
      </c>
    </row>
    <row r="44" spans="1:10" x14ac:dyDescent="0.25">
      <c r="A44" s="284"/>
      <c r="B44" s="287"/>
      <c r="C44" s="287"/>
      <c r="D44" s="287"/>
      <c r="E44" s="287"/>
      <c r="F44" s="290"/>
      <c r="G44" s="290"/>
      <c r="H44" s="290"/>
      <c r="I44" s="290"/>
      <c r="J44" s="22">
        <v>20</v>
      </c>
    </row>
    <row r="45" spans="1:10" x14ac:dyDescent="0.25">
      <c r="A45" s="285"/>
      <c r="B45" s="288"/>
      <c r="C45" s="288"/>
      <c r="D45" s="288"/>
      <c r="E45" s="288"/>
      <c r="F45" s="291"/>
      <c r="G45" s="291"/>
      <c r="H45" s="291"/>
      <c r="I45" s="291"/>
      <c r="J45" s="35">
        <f>J43+J44</f>
        <v>995</v>
      </c>
    </row>
    <row r="46" spans="1:10" x14ac:dyDescent="0.25">
      <c r="A46" s="36">
        <v>43909</v>
      </c>
      <c r="B46" s="30">
        <v>98</v>
      </c>
      <c r="C46" s="30">
        <v>26</v>
      </c>
      <c r="D46" s="30">
        <v>935</v>
      </c>
      <c r="E46" s="30">
        <v>0</v>
      </c>
      <c r="F46" s="22">
        <v>0</v>
      </c>
      <c r="G46" s="22">
        <v>0</v>
      </c>
      <c r="H46" s="22">
        <v>0</v>
      </c>
      <c r="I46" s="37">
        <v>984</v>
      </c>
      <c r="J46" s="35">
        <v>984</v>
      </c>
    </row>
    <row r="47" spans="1:10" x14ac:dyDescent="0.25">
      <c r="A47" s="283">
        <v>43910</v>
      </c>
      <c r="B47" s="286">
        <v>95</v>
      </c>
      <c r="C47" s="286">
        <v>13</v>
      </c>
      <c r="D47" s="286">
        <v>770</v>
      </c>
      <c r="E47" s="286">
        <v>0</v>
      </c>
      <c r="F47" s="289">
        <v>0</v>
      </c>
      <c r="G47" s="289">
        <v>0</v>
      </c>
      <c r="H47" s="289">
        <v>0</v>
      </c>
      <c r="I47" s="289">
        <v>817.5</v>
      </c>
      <c r="J47" s="22">
        <v>798</v>
      </c>
    </row>
    <row r="48" spans="1:10" x14ac:dyDescent="0.25">
      <c r="A48" s="284"/>
      <c r="B48" s="287"/>
      <c r="C48" s="287"/>
      <c r="D48" s="287"/>
      <c r="E48" s="287"/>
      <c r="F48" s="290"/>
      <c r="G48" s="290"/>
      <c r="H48" s="290"/>
      <c r="I48" s="290"/>
      <c r="J48" s="22">
        <v>20</v>
      </c>
    </row>
    <row r="49" spans="1:10" x14ac:dyDescent="0.25">
      <c r="A49" s="285"/>
      <c r="B49" s="288"/>
      <c r="C49" s="288"/>
      <c r="D49" s="288"/>
      <c r="E49" s="288"/>
      <c r="F49" s="291"/>
      <c r="G49" s="291"/>
      <c r="H49" s="291"/>
      <c r="I49" s="291"/>
      <c r="J49" s="35">
        <f>J47+J48</f>
        <v>818</v>
      </c>
    </row>
    <row r="50" spans="1:10" x14ac:dyDescent="0.25">
      <c r="A50" s="305" t="s">
        <v>235</v>
      </c>
      <c r="B50" s="306"/>
      <c r="C50" s="306"/>
      <c r="D50" s="306"/>
      <c r="E50" s="306"/>
      <c r="F50" s="306"/>
      <c r="G50" s="306"/>
      <c r="H50" s="307"/>
      <c r="I50" s="38">
        <f>I37+I40+I43+I46+I47</f>
        <v>5063.5</v>
      </c>
      <c r="J50" s="39">
        <f>J39+J42+J45+J46+J49</f>
        <v>5066</v>
      </c>
    </row>
    <row r="51" spans="1:10" x14ac:dyDescent="0.25">
      <c r="A51" s="282"/>
      <c r="B51" s="282"/>
      <c r="C51" s="282"/>
      <c r="D51" s="282"/>
      <c r="E51" s="282"/>
      <c r="F51" s="282"/>
      <c r="G51" s="282"/>
      <c r="H51" s="282"/>
      <c r="I51" s="282"/>
      <c r="J51" s="282"/>
    </row>
    <row r="52" spans="1:10" x14ac:dyDescent="0.25">
      <c r="A52" s="19" t="s">
        <v>86</v>
      </c>
      <c r="B52" s="29" t="s">
        <v>87</v>
      </c>
      <c r="C52" s="29" t="s">
        <v>88</v>
      </c>
      <c r="D52" s="29" t="s">
        <v>89</v>
      </c>
      <c r="E52" s="29" t="s">
        <v>90</v>
      </c>
      <c r="F52" s="20" t="s">
        <v>91</v>
      </c>
      <c r="G52" s="20" t="s">
        <v>92</v>
      </c>
      <c r="H52" s="20" t="s">
        <v>93</v>
      </c>
      <c r="I52" s="31" t="s">
        <v>94</v>
      </c>
      <c r="J52" s="29" t="s">
        <v>95</v>
      </c>
    </row>
    <row r="53" spans="1:10" x14ac:dyDescent="0.25">
      <c r="A53" s="36">
        <v>43913</v>
      </c>
      <c r="B53" s="30">
        <v>89</v>
      </c>
      <c r="C53" s="30">
        <v>6</v>
      </c>
      <c r="D53" s="30">
        <v>568</v>
      </c>
      <c r="E53" s="30">
        <v>0</v>
      </c>
      <c r="F53" s="22">
        <v>0</v>
      </c>
      <c r="G53" s="22">
        <v>0</v>
      </c>
      <c r="H53" s="22">
        <v>0</v>
      </c>
      <c r="I53" s="37">
        <v>615.5</v>
      </c>
      <c r="J53" s="35">
        <v>620</v>
      </c>
    </row>
    <row r="54" spans="1:10" x14ac:dyDescent="0.25">
      <c r="A54" s="41">
        <v>43914</v>
      </c>
      <c r="B54" s="30">
        <v>83</v>
      </c>
      <c r="C54" s="30">
        <v>19</v>
      </c>
      <c r="D54" s="30">
        <v>1050</v>
      </c>
      <c r="E54" s="30">
        <v>0</v>
      </c>
      <c r="F54" s="22">
        <v>0</v>
      </c>
      <c r="G54" s="22">
        <v>0</v>
      </c>
      <c r="H54" s="22">
        <v>0</v>
      </c>
      <c r="I54" s="37">
        <v>1091.5</v>
      </c>
      <c r="J54" s="35">
        <v>1091</v>
      </c>
    </row>
    <row r="55" spans="1:10" x14ac:dyDescent="0.25">
      <c r="A55" s="41">
        <v>43976</v>
      </c>
      <c r="B55" s="30">
        <v>76</v>
      </c>
      <c r="C55" s="30">
        <v>10</v>
      </c>
      <c r="D55" s="30">
        <v>1235</v>
      </c>
      <c r="E55" s="30">
        <v>0</v>
      </c>
      <c r="F55" s="22">
        <v>0</v>
      </c>
      <c r="G55" s="22">
        <v>0</v>
      </c>
      <c r="H55" s="22">
        <v>0</v>
      </c>
      <c r="I55" s="37">
        <v>1273</v>
      </c>
      <c r="J55" s="35">
        <v>1272</v>
      </c>
    </row>
    <row r="56" spans="1:10" x14ac:dyDescent="0.25">
      <c r="A56" s="47">
        <v>43916</v>
      </c>
      <c r="B56" s="48">
        <v>100</v>
      </c>
      <c r="C56" s="48">
        <v>16</v>
      </c>
      <c r="D56" s="48">
        <v>1247</v>
      </c>
      <c r="E56" s="48">
        <v>357580</v>
      </c>
      <c r="F56" s="49">
        <v>119.5</v>
      </c>
      <c r="G56" s="49">
        <v>0</v>
      </c>
      <c r="H56" s="49">
        <v>0</v>
      </c>
      <c r="I56" s="34">
        <v>1297</v>
      </c>
      <c r="J56" s="44">
        <v>1097</v>
      </c>
    </row>
    <row r="57" spans="1:10" x14ac:dyDescent="0.25">
      <c r="A57" s="36">
        <v>43917</v>
      </c>
      <c r="B57" s="24">
        <v>90</v>
      </c>
      <c r="C57" s="30">
        <v>20</v>
      </c>
      <c r="D57" s="30">
        <v>1352</v>
      </c>
      <c r="E57" s="30">
        <v>0</v>
      </c>
      <c r="F57" s="22">
        <v>0</v>
      </c>
      <c r="G57" s="22">
        <v>0</v>
      </c>
      <c r="H57" s="22">
        <v>0</v>
      </c>
      <c r="I57" s="37">
        <v>1397</v>
      </c>
      <c r="J57" s="35">
        <v>1397</v>
      </c>
    </row>
    <row r="58" spans="1:10" x14ac:dyDescent="0.25">
      <c r="A58" s="292" t="s">
        <v>236</v>
      </c>
      <c r="B58" s="292"/>
      <c r="C58" s="292"/>
      <c r="D58" s="292"/>
      <c r="E58" s="292"/>
      <c r="F58" s="292"/>
      <c r="G58" s="292"/>
      <c r="H58" s="292"/>
      <c r="I58" s="38">
        <f>I53+I54+I55+I56+I57</f>
        <v>5674</v>
      </c>
      <c r="J58" s="39">
        <v>5477</v>
      </c>
    </row>
    <row r="59" spans="1:10" x14ac:dyDescent="0.25">
      <c r="A59" s="305"/>
      <c r="B59" s="306"/>
      <c r="C59" s="306"/>
      <c r="D59" s="306"/>
      <c r="E59" s="306"/>
      <c r="F59" s="306"/>
      <c r="G59" s="306"/>
      <c r="H59" s="306"/>
      <c r="I59" s="306"/>
      <c r="J59" s="307"/>
    </row>
    <row r="60" spans="1:10" x14ac:dyDescent="0.25">
      <c r="A60" s="19" t="s">
        <v>86</v>
      </c>
      <c r="B60" s="29" t="s">
        <v>87</v>
      </c>
      <c r="C60" s="29" t="s">
        <v>88</v>
      </c>
      <c r="D60" s="29" t="s">
        <v>89</v>
      </c>
      <c r="E60" s="29" t="s">
        <v>90</v>
      </c>
      <c r="F60" s="42" t="s">
        <v>91</v>
      </c>
      <c r="G60" s="20" t="s">
        <v>92</v>
      </c>
      <c r="H60" s="20" t="s">
        <v>93</v>
      </c>
      <c r="I60" s="43" t="s">
        <v>94</v>
      </c>
      <c r="J60" s="29" t="s">
        <v>95</v>
      </c>
    </row>
    <row r="61" spans="1:10" x14ac:dyDescent="0.25">
      <c r="A61" s="283">
        <v>43920</v>
      </c>
      <c r="B61" s="286">
        <v>95</v>
      </c>
      <c r="C61" s="286">
        <v>44</v>
      </c>
      <c r="D61" s="286">
        <v>1356</v>
      </c>
      <c r="E61" s="286">
        <v>0</v>
      </c>
      <c r="F61" s="289">
        <v>0</v>
      </c>
      <c r="G61" s="289">
        <v>0</v>
      </c>
      <c r="H61" s="289">
        <v>0</v>
      </c>
      <c r="I61" s="289">
        <v>1403.5</v>
      </c>
      <c r="J61" s="22">
        <v>1000</v>
      </c>
    </row>
    <row r="62" spans="1:10" x14ac:dyDescent="0.25">
      <c r="A62" s="284"/>
      <c r="B62" s="287"/>
      <c r="C62" s="287"/>
      <c r="D62" s="287"/>
      <c r="E62" s="287"/>
      <c r="F62" s="290"/>
      <c r="G62" s="290"/>
      <c r="H62" s="290"/>
      <c r="I62" s="290"/>
      <c r="J62" s="22">
        <v>304</v>
      </c>
    </row>
    <row r="63" spans="1:10" x14ac:dyDescent="0.25">
      <c r="A63" s="284"/>
      <c r="B63" s="287"/>
      <c r="C63" s="287"/>
      <c r="D63" s="287"/>
      <c r="E63" s="287"/>
      <c r="F63" s="290"/>
      <c r="G63" s="290"/>
      <c r="H63" s="290"/>
      <c r="I63" s="290"/>
      <c r="J63" s="22">
        <v>100</v>
      </c>
    </row>
    <row r="64" spans="1:10" x14ac:dyDescent="0.25">
      <c r="A64" s="285"/>
      <c r="B64" s="288"/>
      <c r="C64" s="288"/>
      <c r="D64" s="288"/>
      <c r="E64" s="288"/>
      <c r="F64" s="291"/>
      <c r="G64" s="291"/>
      <c r="H64" s="291"/>
      <c r="I64" s="291"/>
      <c r="J64" s="44">
        <f>J61+J62+J63</f>
        <v>1404</v>
      </c>
    </row>
    <row r="65" spans="1:10" x14ac:dyDescent="0.25">
      <c r="A65" s="50">
        <v>43921</v>
      </c>
      <c r="B65" s="48">
        <v>100</v>
      </c>
      <c r="C65" s="48">
        <v>32</v>
      </c>
      <c r="D65" s="48">
        <v>1368</v>
      </c>
      <c r="E65" s="48">
        <v>1544</v>
      </c>
      <c r="F65" s="49">
        <v>69</v>
      </c>
      <c r="G65" s="49">
        <v>12</v>
      </c>
      <c r="H65" s="49">
        <v>0</v>
      </c>
      <c r="I65" s="37">
        <v>1418</v>
      </c>
      <c r="J65" s="45">
        <v>1418</v>
      </c>
    </row>
    <row r="66" spans="1:10" x14ac:dyDescent="0.25">
      <c r="A66" s="41"/>
      <c r="B66" s="30"/>
      <c r="C66" s="30"/>
      <c r="D66" s="30"/>
      <c r="E66" s="30"/>
      <c r="F66" s="22"/>
      <c r="G66" s="22"/>
      <c r="H66" s="22"/>
      <c r="I66" s="37"/>
      <c r="J66" s="35">
        <v>12</v>
      </c>
    </row>
    <row r="67" spans="1:10" x14ac:dyDescent="0.25">
      <c r="A67" s="292" t="s">
        <v>237</v>
      </c>
      <c r="B67" s="292"/>
      <c r="C67" s="292"/>
      <c r="D67" s="292"/>
      <c r="E67" s="292"/>
      <c r="F67" s="292"/>
      <c r="G67" s="292"/>
      <c r="H67" s="292"/>
      <c r="I67" s="46">
        <f>I61+I65</f>
        <v>2821.5</v>
      </c>
      <c r="J67" s="39">
        <v>2834</v>
      </c>
    </row>
    <row r="68" spans="1:10" x14ac:dyDescent="0.25">
      <c r="A68" s="282"/>
      <c r="B68" s="282"/>
      <c r="C68" s="282"/>
      <c r="D68" s="282"/>
      <c r="E68" s="282"/>
      <c r="F68" s="282"/>
      <c r="G68" s="282"/>
      <c r="H68" s="282"/>
      <c r="I68" s="282"/>
      <c r="J68" s="282"/>
    </row>
    <row r="69" spans="1:10" x14ac:dyDescent="0.25">
      <c r="A69" s="316" t="s">
        <v>96</v>
      </c>
      <c r="B69" s="317"/>
      <c r="C69" s="317"/>
      <c r="D69" s="317"/>
      <c r="E69" s="317"/>
      <c r="F69" s="317"/>
      <c r="G69" s="317"/>
      <c r="H69" s="318"/>
      <c r="I69" s="46">
        <f>I16+I34+I50+I58+I67</f>
        <v>27479</v>
      </c>
      <c r="J69" s="35">
        <f>J16+J34+J50+J58+J67</f>
        <v>27298</v>
      </c>
    </row>
    <row r="70" spans="1:10" x14ac:dyDescent="0.25">
      <c r="A70" s="319" t="s">
        <v>97</v>
      </c>
      <c r="B70" s="319"/>
      <c r="C70" s="319"/>
      <c r="D70" s="319"/>
      <c r="E70" s="319"/>
      <c r="F70" s="319"/>
      <c r="G70" s="319"/>
      <c r="H70" s="319"/>
      <c r="I70" s="319"/>
      <c r="J70" s="319"/>
    </row>
    <row r="71" spans="1:10" x14ac:dyDescent="0.25">
      <c r="A71" s="320" t="s">
        <v>110</v>
      </c>
      <c r="B71" s="315"/>
      <c r="C71" s="315"/>
      <c r="D71" s="315"/>
      <c r="E71" s="315"/>
      <c r="F71" s="315"/>
      <c r="G71" s="315"/>
      <c r="H71" s="315"/>
      <c r="I71" s="315"/>
      <c r="J71" s="315"/>
    </row>
    <row r="72" spans="1:10" x14ac:dyDescent="0.25">
      <c r="A72" s="315" t="s">
        <v>98</v>
      </c>
      <c r="B72" s="315"/>
      <c r="C72" s="315"/>
      <c r="D72" s="315"/>
      <c r="E72" s="315"/>
      <c r="F72" s="315"/>
      <c r="G72" s="315"/>
      <c r="H72" s="315"/>
      <c r="I72" s="315"/>
      <c r="J72" s="315"/>
    </row>
    <row r="73" spans="1:10" x14ac:dyDescent="0.25">
      <c r="A73" s="315" t="s">
        <v>99</v>
      </c>
      <c r="B73" s="315"/>
      <c r="C73" s="315"/>
      <c r="D73" s="315"/>
      <c r="E73" s="315"/>
      <c r="F73" s="315"/>
      <c r="G73" s="315"/>
      <c r="H73" s="315"/>
      <c r="I73" s="315"/>
      <c r="J73" s="315"/>
    </row>
    <row r="74" spans="1:10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</row>
    <row r="75" spans="1:10" x14ac:dyDescent="0.25">
      <c r="A75" s="107"/>
      <c r="B75" s="107"/>
      <c r="C75" s="107"/>
      <c r="D75" s="107"/>
      <c r="E75" s="107"/>
      <c r="F75" s="107"/>
      <c r="G75" s="107"/>
      <c r="H75" s="107"/>
      <c r="I75" s="107"/>
      <c r="J75" s="107"/>
    </row>
    <row r="76" spans="1:10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</row>
    <row r="81" spans="4:6" x14ac:dyDescent="0.25">
      <c r="D81" s="17" t="s">
        <v>276</v>
      </c>
      <c r="E81" s="17"/>
      <c r="F81" s="17"/>
    </row>
    <row r="82" spans="4:6" x14ac:dyDescent="0.25">
      <c r="D82" t="s">
        <v>14</v>
      </c>
    </row>
  </sheetData>
  <mergeCells count="119">
    <mergeCell ref="A72:J72"/>
    <mergeCell ref="A73:J73"/>
    <mergeCell ref="A67:H67"/>
    <mergeCell ref="A68:J68"/>
    <mergeCell ref="A69:H69"/>
    <mergeCell ref="A70:J70"/>
    <mergeCell ref="A71:J71"/>
    <mergeCell ref="A58:H58"/>
    <mergeCell ref="A59:J59"/>
    <mergeCell ref="A61:A64"/>
    <mergeCell ref="B61:B64"/>
    <mergeCell ref="C61:C64"/>
    <mergeCell ref="D61:D64"/>
    <mergeCell ref="E61:E64"/>
    <mergeCell ref="F61:F64"/>
    <mergeCell ref="G61:G64"/>
    <mergeCell ref="H61:H64"/>
    <mergeCell ref="I61:I64"/>
    <mergeCell ref="F47:F49"/>
    <mergeCell ref="G47:G49"/>
    <mergeCell ref="H47:H49"/>
    <mergeCell ref="I47:I49"/>
    <mergeCell ref="A50:H50"/>
    <mergeCell ref="A47:A49"/>
    <mergeCell ref="B47:B49"/>
    <mergeCell ref="C47:C49"/>
    <mergeCell ref="D47:D49"/>
    <mergeCell ref="E47:E49"/>
    <mergeCell ref="F40:F42"/>
    <mergeCell ref="G40:G42"/>
    <mergeCell ref="H40:H42"/>
    <mergeCell ref="I40:I42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A40:A42"/>
    <mergeCell ref="B40:B42"/>
    <mergeCell ref="C40:C42"/>
    <mergeCell ref="D40:D42"/>
    <mergeCell ref="E40:E42"/>
    <mergeCell ref="A35:J35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F31:F33"/>
    <mergeCell ref="G31:G33"/>
    <mergeCell ref="H31:H33"/>
    <mergeCell ref="I31:I33"/>
    <mergeCell ref="A34:H34"/>
    <mergeCell ref="A31:A33"/>
    <mergeCell ref="B31:B33"/>
    <mergeCell ref="C31:C33"/>
    <mergeCell ref="D31:D33"/>
    <mergeCell ref="E31:E33"/>
    <mergeCell ref="G23:G26"/>
    <mergeCell ref="H23:H26"/>
    <mergeCell ref="I23:I26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I10:I13"/>
    <mergeCell ref="A16:H16"/>
    <mergeCell ref="A10:A13"/>
    <mergeCell ref="B10:B13"/>
    <mergeCell ref="C10:C13"/>
    <mergeCell ref="D10:D13"/>
    <mergeCell ref="E10:E13"/>
    <mergeCell ref="A17:J17"/>
    <mergeCell ref="A19:A22"/>
    <mergeCell ref="B19:B22"/>
    <mergeCell ref="C19:C22"/>
    <mergeCell ref="D19:D22"/>
    <mergeCell ref="E19:E22"/>
    <mergeCell ref="F19:F22"/>
    <mergeCell ref="G19:G22"/>
    <mergeCell ref="H19:H22"/>
    <mergeCell ref="I19:I22"/>
    <mergeCell ref="A51:J51"/>
    <mergeCell ref="A23:A26"/>
    <mergeCell ref="B23:B26"/>
    <mergeCell ref="C23:C26"/>
    <mergeCell ref="D23:D26"/>
    <mergeCell ref="E23:E26"/>
    <mergeCell ref="F23:F26"/>
    <mergeCell ref="A1:J1"/>
    <mergeCell ref="A2:J2"/>
    <mergeCell ref="A3:E3"/>
    <mergeCell ref="F3:J3"/>
    <mergeCell ref="A6:A9"/>
    <mergeCell ref="B6:I6"/>
    <mergeCell ref="B7:B9"/>
    <mergeCell ref="C7:C9"/>
    <mergeCell ref="D7:D9"/>
    <mergeCell ref="E7:E9"/>
    <mergeCell ref="F7:F9"/>
    <mergeCell ref="G7:G9"/>
    <mergeCell ref="H7:H9"/>
    <mergeCell ref="I7:I9"/>
    <mergeCell ref="F10:F13"/>
    <mergeCell ref="G10:G13"/>
    <mergeCell ref="H10:H13"/>
  </mergeCells>
  <pageMargins left="0.511811024" right="0.511811024" top="0.78740157499999996" bottom="0.78740157499999996" header="0.31496062000000002" footer="0.31496062000000002"/>
  <pageSetup paperSize="9" scale="8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1"/>
  <sheetViews>
    <sheetView tabSelected="1" topLeftCell="A178" workbookViewId="0">
      <selection activeCell="C186" sqref="C186:D190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8" customWidth="1"/>
    <col min="8" max="8" width="18" style="3" customWidth="1"/>
  </cols>
  <sheetData>
    <row r="1" spans="1:8" ht="15" customHeight="1" x14ac:dyDescent="0.25">
      <c r="A1" s="362" t="s">
        <v>69</v>
      </c>
      <c r="B1" s="363"/>
      <c r="C1" s="363"/>
      <c r="D1" s="363"/>
      <c r="E1" s="363"/>
      <c r="F1" s="363"/>
      <c r="G1" s="363"/>
      <c r="H1" s="364"/>
    </row>
    <row r="2" spans="1:8" ht="15" customHeight="1" x14ac:dyDescent="0.25">
      <c r="A2" s="365"/>
      <c r="B2" s="366"/>
      <c r="C2" s="366"/>
      <c r="D2" s="366"/>
      <c r="E2" s="366"/>
      <c r="F2" s="366"/>
      <c r="G2" s="366"/>
      <c r="H2" s="367"/>
    </row>
    <row r="3" spans="1:8" ht="15" customHeight="1" x14ac:dyDescent="0.25">
      <c r="A3" s="365"/>
      <c r="B3" s="366"/>
      <c r="C3" s="366"/>
      <c r="D3" s="366"/>
      <c r="E3" s="366"/>
      <c r="F3" s="366"/>
      <c r="G3" s="366"/>
      <c r="H3" s="367"/>
    </row>
    <row r="4" spans="1:8" ht="15" customHeight="1" x14ac:dyDescent="0.25">
      <c r="A4" s="365"/>
      <c r="B4" s="366"/>
      <c r="C4" s="366"/>
      <c r="D4" s="366"/>
      <c r="E4" s="366"/>
      <c r="F4" s="366"/>
      <c r="G4" s="366"/>
      <c r="H4" s="367"/>
    </row>
    <row r="5" spans="1:8" ht="37.5" customHeight="1" thickBot="1" x14ac:dyDescent="0.3">
      <c r="A5" s="368"/>
      <c r="B5" s="369"/>
      <c r="C5" s="369"/>
      <c r="D5" s="369"/>
      <c r="E5" s="369"/>
      <c r="F5" s="369"/>
      <c r="G5" s="369"/>
      <c r="H5" s="370"/>
    </row>
    <row r="6" spans="1:8" ht="15" customHeight="1" x14ac:dyDescent="0.25">
      <c r="A6" s="371" t="s">
        <v>230</v>
      </c>
      <c r="B6" s="371"/>
      <c r="C6" s="371"/>
      <c r="D6" s="371"/>
      <c r="E6" s="371"/>
      <c r="F6" s="371"/>
      <c r="G6" s="371"/>
      <c r="H6" s="371"/>
    </row>
    <row r="7" spans="1:8" ht="15" customHeight="1" x14ac:dyDescent="0.25">
      <c r="A7" s="372"/>
      <c r="B7" s="372"/>
      <c r="C7" s="372"/>
      <c r="D7" s="372"/>
      <c r="E7" s="372"/>
      <c r="F7" s="372"/>
      <c r="G7" s="372"/>
      <c r="H7" s="372"/>
    </row>
    <row r="8" spans="1:8" ht="15" customHeight="1" thickBot="1" x14ac:dyDescent="0.3">
      <c r="A8" s="108"/>
      <c r="B8" s="108"/>
      <c r="C8" s="108"/>
      <c r="D8" s="109"/>
      <c r="E8" s="110"/>
      <c r="F8" s="108"/>
      <c r="G8" s="111"/>
      <c r="H8" s="112"/>
    </row>
    <row r="9" spans="1:8" ht="15" customHeight="1" x14ac:dyDescent="0.25">
      <c r="A9" s="113" t="s">
        <v>57</v>
      </c>
      <c r="B9" s="114"/>
      <c r="C9" s="114"/>
      <c r="D9" s="115"/>
      <c r="E9" s="116"/>
      <c r="F9" s="117"/>
      <c r="G9" s="118"/>
      <c r="H9" s="119"/>
    </row>
    <row r="10" spans="1:8" ht="15" customHeight="1" x14ac:dyDescent="0.25">
      <c r="A10" s="120" t="s">
        <v>35</v>
      </c>
      <c r="B10" s="121"/>
      <c r="C10" s="121"/>
      <c r="D10" s="109"/>
      <c r="E10" s="110"/>
      <c r="F10" s="108"/>
      <c r="G10" s="111"/>
      <c r="H10" s="122"/>
    </row>
    <row r="11" spans="1:8" ht="13.5" customHeight="1" x14ac:dyDescent="0.25">
      <c r="A11" s="120" t="s">
        <v>58</v>
      </c>
      <c r="B11" s="121"/>
      <c r="C11" s="121"/>
      <c r="D11" s="109"/>
      <c r="E11" s="110"/>
      <c r="F11" s="108"/>
      <c r="G11" s="111"/>
      <c r="H11" s="123"/>
    </row>
    <row r="12" spans="1:8" ht="18" x14ac:dyDescent="0.25">
      <c r="A12" s="120" t="s">
        <v>59</v>
      </c>
      <c r="B12" s="121"/>
      <c r="C12" s="121"/>
      <c r="D12" s="109"/>
      <c r="E12" s="110"/>
      <c r="F12" s="108"/>
      <c r="G12" s="111"/>
      <c r="H12" s="123"/>
    </row>
    <row r="13" spans="1:8" ht="18.75" thickBot="1" x14ac:dyDescent="0.3">
      <c r="A13" s="124" t="s">
        <v>38</v>
      </c>
      <c r="B13" s="125"/>
      <c r="C13" s="125"/>
      <c r="D13" s="126"/>
      <c r="E13" s="127"/>
      <c r="F13" s="128"/>
      <c r="G13" s="129"/>
      <c r="H13" s="130"/>
    </row>
    <row r="14" spans="1:8" ht="24" customHeight="1" thickBot="1" x14ac:dyDescent="0.3">
      <c r="A14" s="321" t="s">
        <v>60</v>
      </c>
      <c r="B14" s="322"/>
      <c r="C14" s="322"/>
      <c r="D14" s="322"/>
      <c r="E14" s="322"/>
      <c r="F14" s="322"/>
      <c r="G14" s="322"/>
      <c r="H14" s="322"/>
    </row>
    <row r="15" spans="1:8" ht="15" customHeight="1" x14ac:dyDescent="0.25">
      <c r="A15" s="323" t="s">
        <v>22</v>
      </c>
      <c r="B15" s="325" t="s">
        <v>9</v>
      </c>
      <c r="C15" s="327" t="s">
        <v>23</v>
      </c>
      <c r="D15" s="329" t="s">
        <v>11</v>
      </c>
      <c r="E15" s="331" t="s">
        <v>12</v>
      </c>
      <c r="F15" s="333" t="s">
        <v>13</v>
      </c>
      <c r="G15" s="335" t="s">
        <v>24</v>
      </c>
      <c r="H15" s="337" t="s">
        <v>28</v>
      </c>
    </row>
    <row r="16" spans="1:8" ht="45.75" customHeight="1" x14ac:dyDescent="0.25">
      <c r="A16" s="324"/>
      <c r="B16" s="326"/>
      <c r="C16" s="328"/>
      <c r="D16" s="330"/>
      <c r="E16" s="332"/>
      <c r="F16" s="334"/>
      <c r="G16" s="336"/>
      <c r="H16" s="338"/>
    </row>
    <row r="17" spans="1:8" ht="18.75" x14ac:dyDescent="0.3">
      <c r="A17" s="339"/>
      <c r="B17" s="131" t="s">
        <v>108</v>
      </c>
      <c r="C17" s="131" t="s">
        <v>106</v>
      </c>
      <c r="D17" s="132">
        <v>57.33</v>
      </c>
      <c r="E17" s="133">
        <v>43896</v>
      </c>
      <c r="F17" s="134" t="s">
        <v>45</v>
      </c>
      <c r="G17" s="340"/>
      <c r="H17" s="341"/>
    </row>
    <row r="18" spans="1:8" ht="18.75" x14ac:dyDescent="0.3">
      <c r="A18" s="339"/>
      <c r="B18" s="131" t="s">
        <v>46</v>
      </c>
      <c r="C18" s="131" t="s">
        <v>72</v>
      </c>
      <c r="D18" s="132">
        <v>1324.6</v>
      </c>
      <c r="E18" s="133">
        <v>43896</v>
      </c>
      <c r="F18" s="134" t="s">
        <v>45</v>
      </c>
      <c r="G18" s="340"/>
      <c r="H18" s="341"/>
    </row>
    <row r="19" spans="1:8" ht="18.75" x14ac:dyDescent="0.3">
      <c r="A19" s="339"/>
      <c r="B19" s="131" t="s">
        <v>46</v>
      </c>
      <c r="C19" s="131" t="s">
        <v>106</v>
      </c>
      <c r="D19" s="132">
        <v>57.33</v>
      </c>
      <c r="E19" s="133">
        <v>43896</v>
      </c>
      <c r="F19" s="134" t="s">
        <v>45</v>
      </c>
      <c r="G19" s="340"/>
      <c r="H19" s="341"/>
    </row>
    <row r="20" spans="1:8" ht="18.75" x14ac:dyDescent="0.3">
      <c r="A20" s="339"/>
      <c r="B20" s="131" t="s">
        <v>48</v>
      </c>
      <c r="C20" s="131" t="s">
        <v>72</v>
      </c>
      <c r="D20" s="132">
        <v>1280.5999999999999</v>
      </c>
      <c r="E20" s="133">
        <v>43896</v>
      </c>
      <c r="F20" s="134" t="s">
        <v>45</v>
      </c>
      <c r="G20" s="340"/>
      <c r="H20" s="341"/>
    </row>
    <row r="21" spans="1:8" ht="18.75" x14ac:dyDescent="0.3">
      <c r="A21" s="339"/>
      <c r="B21" s="131" t="s">
        <v>48</v>
      </c>
      <c r="C21" s="131" t="s">
        <v>106</v>
      </c>
      <c r="D21" s="132">
        <v>53</v>
      </c>
      <c r="E21" s="133">
        <v>43896</v>
      </c>
      <c r="F21" s="134" t="s">
        <v>45</v>
      </c>
      <c r="G21" s="340"/>
      <c r="H21" s="341"/>
    </row>
    <row r="22" spans="1:8" ht="18.75" x14ac:dyDescent="0.3">
      <c r="A22" s="339"/>
      <c r="B22" s="131" t="s">
        <v>62</v>
      </c>
      <c r="C22" s="131" t="s">
        <v>72</v>
      </c>
      <c r="D22" s="132">
        <v>1391.6</v>
      </c>
      <c r="E22" s="133">
        <v>43896</v>
      </c>
      <c r="F22" s="134" t="s">
        <v>45</v>
      </c>
      <c r="G22" s="340"/>
      <c r="H22" s="341"/>
    </row>
    <row r="23" spans="1:8" ht="18.75" x14ac:dyDescent="0.3">
      <c r="A23" s="339"/>
      <c r="B23" s="131" t="s">
        <v>62</v>
      </c>
      <c r="C23" s="131" t="s">
        <v>106</v>
      </c>
      <c r="D23" s="132">
        <v>56.33</v>
      </c>
      <c r="E23" s="133">
        <v>43896</v>
      </c>
      <c r="F23" s="134" t="s">
        <v>45</v>
      </c>
      <c r="G23" s="340"/>
      <c r="H23" s="341"/>
    </row>
    <row r="24" spans="1:8" ht="18.75" x14ac:dyDescent="0.3">
      <c r="A24" s="339"/>
      <c r="B24" s="131" t="s">
        <v>122</v>
      </c>
      <c r="C24" s="131" t="s">
        <v>72</v>
      </c>
      <c r="D24" s="132">
        <v>1196.5999999999999</v>
      </c>
      <c r="E24" s="133">
        <v>43896</v>
      </c>
      <c r="F24" s="134" t="s">
        <v>45</v>
      </c>
      <c r="G24" s="340"/>
      <c r="H24" s="341"/>
    </row>
    <row r="25" spans="1:8" ht="18.75" x14ac:dyDescent="0.3">
      <c r="A25" s="339"/>
      <c r="B25" s="131" t="s">
        <v>163</v>
      </c>
      <c r="C25" s="131" t="s">
        <v>164</v>
      </c>
      <c r="D25" s="132">
        <v>193.6</v>
      </c>
      <c r="E25" s="133">
        <v>43896</v>
      </c>
      <c r="F25" s="134" t="s">
        <v>45</v>
      </c>
      <c r="G25" s="340"/>
      <c r="H25" s="341"/>
    </row>
    <row r="26" spans="1:8" ht="18.75" x14ac:dyDescent="0.3">
      <c r="A26" s="339"/>
      <c r="B26" s="131" t="s">
        <v>165</v>
      </c>
      <c r="C26" s="131" t="s">
        <v>164</v>
      </c>
      <c r="D26" s="132">
        <v>193.6</v>
      </c>
      <c r="E26" s="133">
        <v>43896</v>
      </c>
      <c r="F26" s="134" t="s">
        <v>45</v>
      </c>
      <c r="G26" s="340"/>
      <c r="H26" s="341"/>
    </row>
    <row r="27" spans="1:8" ht="18.75" x14ac:dyDescent="0.3">
      <c r="A27" s="339"/>
      <c r="B27" s="131" t="s">
        <v>49</v>
      </c>
      <c r="C27" s="131" t="s">
        <v>72</v>
      </c>
      <c r="D27" s="132">
        <v>2903.4</v>
      </c>
      <c r="E27" s="133">
        <v>43896</v>
      </c>
      <c r="F27" s="134" t="s">
        <v>45</v>
      </c>
      <c r="G27" s="340"/>
      <c r="H27" s="341"/>
    </row>
    <row r="28" spans="1:8" ht="18.75" x14ac:dyDescent="0.3">
      <c r="A28" s="339"/>
      <c r="B28" s="131" t="s">
        <v>49</v>
      </c>
      <c r="C28" s="131" t="s">
        <v>106</v>
      </c>
      <c r="D28" s="132">
        <v>144.66999999999999</v>
      </c>
      <c r="E28" s="133">
        <v>43896</v>
      </c>
      <c r="F28" s="134" t="s">
        <v>45</v>
      </c>
      <c r="G28" s="340"/>
      <c r="H28" s="341"/>
    </row>
    <row r="29" spans="1:8" ht="18.75" x14ac:dyDescent="0.3">
      <c r="A29" s="339"/>
      <c r="B29" s="131" t="s">
        <v>50</v>
      </c>
      <c r="C29" s="131" t="s">
        <v>72</v>
      </c>
      <c r="D29" s="132">
        <v>1281.5999999999999</v>
      </c>
      <c r="E29" s="133">
        <v>43896</v>
      </c>
      <c r="F29" s="134" t="s">
        <v>45</v>
      </c>
      <c r="G29" s="340"/>
      <c r="H29" s="341"/>
    </row>
    <row r="30" spans="1:8" ht="18.75" x14ac:dyDescent="0.3">
      <c r="A30" s="339"/>
      <c r="B30" s="131" t="s">
        <v>50</v>
      </c>
      <c r="C30" s="131" t="s">
        <v>106</v>
      </c>
      <c r="D30" s="132">
        <v>53</v>
      </c>
      <c r="E30" s="133">
        <v>43896</v>
      </c>
      <c r="F30" s="134" t="s">
        <v>45</v>
      </c>
      <c r="G30" s="340"/>
      <c r="H30" s="341"/>
    </row>
    <row r="31" spans="1:8" ht="18.75" x14ac:dyDescent="0.3">
      <c r="A31" s="339"/>
      <c r="B31" s="131" t="s">
        <v>79</v>
      </c>
      <c r="C31" s="131" t="s">
        <v>106</v>
      </c>
      <c r="D31" s="132">
        <v>141.33000000000001</v>
      </c>
      <c r="E31" s="133">
        <v>43896</v>
      </c>
      <c r="F31" s="134" t="s">
        <v>45</v>
      </c>
      <c r="G31" s="340"/>
      <c r="H31" s="341"/>
    </row>
    <row r="32" spans="1:8" ht="18.75" x14ac:dyDescent="0.3">
      <c r="A32" s="339"/>
      <c r="B32" s="131" t="s">
        <v>51</v>
      </c>
      <c r="C32" s="131" t="s">
        <v>72</v>
      </c>
      <c r="D32" s="132">
        <v>1184.5999999999999</v>
      </c>
      <c r="E32" s="133">
        <v>43896</v>
      </c>
      <c r="F32" s="134" t="s">
        <v>45</v>
      </c>
      <c r="G32" s="340"/>
      <c r="H32" s="341"/>
    </row>
    <row r="33" spans="1:8" ht="18.75" x14ac:dyDescent="0.3">
      <c r="A33" s="339"/>
      <c r="B33" s="131" t="s">
        <v>51</v>
      </c>
      <c r="C33" s="131" t="s">
        <v>106</v>
      </c>
      <c r="D33" s="132">
        <v>50</v>
      </c>
      <c r="E33" s="133">
        <v>43896</v>
      </c>
      <c r="F33" s="134" t="s">
        <v>45</v>
      </c>
      <c r="G33" s="340"/>
      <c r="H33" s="341"/>
    </row>
    <row r="34" spans="1:8" ht="18.75" x14ac:dyDescent="0.3">
      <c r="A34" s="339"/>
      <c r="B34" s="131" t="s">
        <v>52</v>
      </c>
      <c r="C34" s="131" t="s">
        <v>72</v>
      </c>
      <c r="D34" s="132">
        <v>1378.6</v>
      </c>
      <c r="E34" s="133">
        <v>43896</v>
      </c>
      <c r="F34" s="134" t="s">
        <v>45</v>
      </c>
      <c r="G34" s="340"/>
      <c r="H34" s="341"/>
    </row>
    <row r="35" spans="1:8" ht="18.75" x14ac:dyDescent="0.3">
      <c r="A35" s="339"/>
      <c r="B35" s="131" t="s">
        <v>52</v>
      </c>
      <c r="C35" s="131" t="s">
        <v>106</v>
      </c>
      <c r="D35" s="132">
        <v>56</v>
      </c>
      <c r="E35" s="133">
        <v>43896</v>
      </c>
      <c r="F35" s="134" t="s">
        <v>45</v>
      </c>
      <c r="G35" s="340"/>
      <c r="H35" s="341"/>
    </row>
    <row r="36" spans="1:8" ht="18.75" x14ac:dyDescent="0.3">
      <c r="A36" s="339"/>
      <c r="B36" s="131" t="s">
        <v>63</v>
      </c>
      <c r="C36" s="131" t="s">
        <v>72</v>
      </c>
      <c r="D36" s="132">
        <v>1426.6</v>
      </c>
      <c r="E36" s="135">
        <v>43896</v>
      </c>
      <c r="F36" s="131" t="s">
        <v>45</v>
      </c>
      <c r="G36" s="340"/>
      <c r="H36" s="341"/>
    </row>
    <row r="37" spans="1:8" ht="18.75" x14ac:dyDescent="0.3">
      <c r="A37" s="339"/>
      <c r="B37" s="131" t="s">
        <v>63</v>
      </c>
      <c r="C37" s="131" t="s">
        <v>106</v>
      </c>
      <c r="D37" s="132">
        <v>53</v>
      </c>
      <c r="E37" s="135">
        <v>43896</v>
      </c>
      <c r="F37" s="131" t="s">
        <v>45</v>
      </c>
      <c r="G37" s="340"/>
      <c r="H37" s="341"/>
    </row>
    <row r="38" spans="1:8" ht="18.75" x14ac:dyDescent="0.3">
      <c r="A38" s="339"/>
      <c r="B38" s="131" t="s">
        <v>76</v>
      </c>
      <c r="C38" s="131" t="s">
        <v>72</v>
      </c>
      <c r="D38" s="132">
        <v>1699.6</v>
      </c>
      <c r="E38" s="135">
        <v>43896</v>
      </c>
      <c r="F38" s="131" t="s">
        <v>45</v>
      </c>
      <c r="G38" s="340"/>
      <c r="H38" s="341"/>
    </row>
    <row r="39" spans="1:8" ht="18.75" x14ac:dyDescent="0.3">
      <c r="A39" s="339"/>
      <c r="B39" s="131" t="s">
        <v>76</v>
      </c>
      <c r="C39" s="131" t="s">
        <v>106</v>
      </c>
      <c r="D39" s="132">
        <v>73.33</v>
      </c>
      <c r="E39" s="135">
        <v>43896</v>
      </c>
      <c r="F39" s="131" t="s">
        <v>45</v>
      </c>
      <c r="G39" s="340"/>
      <c r="H39" s="341"/>
    </row>
    <row r="40" spans="1:8" ht="18.75" x14ac:dyDescent="0.3">
      <c r="A40" s="339"/>
      <c r="B40" s="131" t="s">
        <v>81</v>
      </c>
      <c r="C40" s="131" t="s">
        <v>72</v>
      </c>
      <c r="D40" s="132">
        <v>1328.6</v>
      </c>
      <c r="E40" s="135">
        <v>43896</v>
      </c>
      <c r="F40" s="131" t="s">
        <v>45</v>
      </c>
      <c r="G40" s="340"/>
      <c r="H40" s="341"/>
    </row>
    <row r="41" spans="1:8" ht="18.75" x14ac:dyDescent="0.3">
      <c r="A41" s="339"/>
      <c r="B41" s="131" t="s">
        <v>81</v>
      </c>
      <c r="C41" s="131" t="s">
        <v>106</v>
      </c>
      <c r="D41" s="132">
        <v>9.67</v>
      </c>
      <c r="E41" s="135">
        <v>43896</v>
      </c>
      <c r="F41" s="131" t="s">
        <v>45</v>
      </c>
      <c r="G41" s="340"/>
      <c r="H41" s="341"/>
    </row>
    <row r="42" spans="1:8" ht="18.75" x14ac:dyDescent="0.3">
      <c r="A42" s="339"/>
      <c r="B42" s="131" t="s">
        <v>103</v>
      </c>
      <c r="C42" s="131" t="s">
        <v>72</v>
      </c>
      <c r="D42" s="132">
        <v>1538.6</v>
      </c>
      <c r="E42" s="135">
        <v>43896</v>
      </c>
      <c r="F42" s="131" t="s">
        <v>45</v>
      </c>
      <c r="G42" s="340"/>
      <c r="H42" s="341"/>
    </row>
    <row r="43" spans="1:8" ht="18.75" x14ac:dyDescent="0.3">
      <c r="A43" s="339"/>
      <c r="B43" s="131" t="s">
        <v>53</v>
      </c>
      <c r="C43" s="131" t="s">
        <v>72</v>
      </c>
      <c r="D43" s="132">
        <v>1307.5999999999999</v>
      </c>
      <c r="E43" s="135">
        <v>43896</v>
      </c>
      <c r="F43" s="131" t="s">
        <v>45</v>
      </c>
      <c r="G43" s="340"/>
      <c r="H43" s="341"/>
    </row>
    <row r="44" spans="1:8" ht="18.75" x14ac:dyDescent="0.3">
      <c r="A44" s="339"/>
      <c r="B44" s="136" t="s">
        <v>53</v>
      </c>
      <c r="C44" s="131" t="s">
        <v>106</v>
      </c>
      <c r="D44" s="137">
        <v>58.33</v>
      </c>
      <c r="E44" s="138">
        <v>43896</v>
      </c>
      <c r="F44" s="136" t="s">
        <v>45</v>
      </c>
      <c r="G44" s="340"/>
      <c r="H44" s="341"/>
    </row>
    <row r="45" spans="1:8" ht="18.75" x14ac:dyDescent="0.3">
      <c r="A45" s="339"/>
      <c r="B45" s="136" t="s">
        <v>54</v>
      </c>
      <c r="C45" s="131" t="s">
        <v>72</v>
      </c>
      <c r="D45" s="137">
        <v>1430.6</v>
      </c>
      <c r="E45" s="138">
        <v>43896</v>
      </c>
      <c r="F45" s="136" t="s">
        <v>45</v>
      </c>
      <c r="G45" s="340"/>
      <c r="H45" s="341"/>
    </row>
    <row r="46" spans="1:8" ht="18.75" x14ac:dyDescent="0.3">
      <c r="A46" s="339"/>
      <c r="B46" s="136" t="s">
        <v>54</v>
      </c>
      <c r="C46" s="131" t="s">
        <v>106</v>
      </c>
      <c r="D46" s="137">
        <v>59.33</v>
      </c>
      <c r="E46" s="138">
        <v>43896</v>
      </c>
      <c r="F46" s="136" t="s">
        <v>45</v>
      </c>
      <c r="G46" s="340"/>
      <c r="H46" s="341"/>
    </row>
    <row r="47" spans="1:8" ht="18.75" x14ac:dyDescent="0.3">
      <c r="A47" s="339"/>
      <c r="B47" s="136" t="s">
        <v>102</v>
      </c>
      <c r="C47" s="131" t="s">
        <v>72</v>
      </c>
      <c r="D47" s="137">
        <v>1391.6</v>
      </c>
      <c r="E47" s="138">
        <v>43896</v>
      </c>
      <c r="F47" s="136" t="s">
        <v>45</v>
      </c>
      <c r="G47" s="340"/>
      <c r="H47" s="341"/>
    </row>
    <row r="48" spans="1:8" ht="18.75" x14ac:dyDescent="0.3">
      <c r="A48" s="339"/>
      <c r="B48" s="136" t="s">
        <v>77</v>
      </c>
      <c r="C48" s="131" t="s">
        <v>107</v>
      </c>
      <c r="D48" s="137">
        <v>2582.1799999999998</v>
      </c>
      <c r="E48" s="138">
        <v>43896</v>
      </c>
      <c r="F48" s="136" t="s">
        <v>55</v>
      </c>
      <c r="G48" s="340"/>
      <c r="H48" s="341"/>
    </row>
    <row r="49" spans="1:8" ht="18.75" x14ac:dyDescent="0.3">
      <c r="A49" s="339"/>
      <c r="B49" s="136" t="s">
        <v>61</v>
      </c>
      <c r="C49" s="131" t="s">
        <v>169</v>
      </c>
      <c r="D49" s="137">
        <v>2177.71</v>
      </c>
      <c r="E49" s="138">
        <v>43899</v>
      </c>
      <c r="F49" s="136" t="s">
        <v>45</v>
      </c>
      <c r="G49" s="340"/>
      <c r="H49" s="341"/>
    </row>
    <row r="50" spans="1:8" ht="18.75" x14ac:dyDescent="0.3">
      <c r="A50" s="339"/>
      <c r="B50" s="136" t="s">
        <v>77</v>
      </c>
      <c r="C50" s="131" t="s">
        <v>238</v>
      </c>
      <c r="D50" s="137">
        <v>2272.25</v>
      </c>
      <c r="E50" s="138">
        <v>43899</v>
      </c>
      <c r="F50" s="136" t="s">
        <v>55</v>
      </c>
      <c r="G50" s="340"/>
      <c r="H50" s="341"/>
    </row>
    <row r="51" spans="1:8" ht="18.75" x14ac:dyDescent="0.3">
      <c r="A51" s="339"/>
      <c r="B51" s="136" t="s">
        <v>79</v>
      </c>
      <c r="C51" s="131" t="s">
        <v>72</v>
      </c>
      <c r="D51" s="137">
        <v>1965</v>
      </c>
      <c r="E51" s="138">
        <v>43900</v>
      </c>
      <c r="F51" s="136" t="s">
        <v>45</v>
      </c>
      <c r="G51" s="340"/>
      <c r="H51" s="341"/>
    </row>
    <row r="52" spans="1:8" ht="18.75" x14ac:dyDescent="0.3">
      <c r="A52" s="339"/>
      <c r="B52" s="136" t="s">
        <v>79</v>
      </c>
      <c r="C52" s="131" t="s">
        <v>239</v>
      </c>
      <c r="D52" s="137">
        <v>1000</v>
      </c>
      <c r="E52" s="138">
        <v>43901</v>
      </c>
      <c r="F52" s="136" t="s">
        <v>45</v>
      </c>
      <c r="G52" s="340"/>
      <c r="H52" s="341"/>
    </row>
    <row r="53" spans="1:8" ht="18.75" x14ac:dyDescent="0.3">
      <c r="A53" s="339"/>
      <c r="B53" s="136" t="s">
        <v>47</v>
      </c>
      <c r="C53" s="131" t="s">
        <v>124</v>
      </c>
      <c r="D53" s="137">
        <v>300</v>
      </c>
      <c r="E53" s="138">
        <v>43902</v>
      </c>
      <c r="F53" s="136" t="s">
        <v>45</v>
      </c>
      <c r="G53" s="340"/>
      <c r="H53" s="341"/>
    </row>
    <row r="54" spans="1:8" ht="18.75" x14ac:dyDescent="0.3">
      <c r="A54" s="339"/>
      <c r="B54" s="136" t="s">
        <v>83</v>
      </c>
      <c r="C54" s="131" t="s">
        <v>124</v>
      </c>
      <c r="D54" s="137">
        <v>300</v>
      </c>
      <c r="E54" s="138">
        <v>43902</v>
      </c>
      <c r="F54" s="136" t="s">
        <v>45</v>
      </c>
      <c r="G54" s="340"/>
      <c r="H54" s="341"/>
    </row>
    <row r="55" spans="1:8" ht="18.75" x14ac:dyDescent="0.3">
      <c r="A55" s="339"/>
      <c r="B55" s="136" t="s">
        <v>100</v>
      </c>
      <c r="C55" s="131" t="s">
        <v>124</v>
      </c>
      <c r="D55" s="137">
        <v>300</v>
      </c>
      <c r="E55" s="138">
        <v>43902</v>
      </c>
      <c r="F55" s="136" t="s">
        <v>45</v>
      </c>
      <c r="G55" s="340"/>
      <c r="H55" s="341"/>
    </row>
    <row r="56" spans="1:8" ht="18.75" x14ac:dyDescent="0.3">
      <c r="A56" s="339"/>
      <c r="B56" s="136" t="s">
        <v>178</v>
      </c>
      <c r="C56" s="131" t="s">
        <v>124</v>
      </c>
      <c r="D56" s="137">
        <v>396</v>
      </c>
      <c r="E56" s="138">
        <v>43902</v>
      </c>
      <c r="F56" s="136" t="s">
        <v>45</v>
      </c>
      <c r="G56" s="340"/>
      <c r="H56" s="341"/>
    </row>
    <row r="57" spans="1:8" ht="18.75" x14ac:dyDescent="0.3">
      <c r="A57" s="339"/>
      <c r="B57" s="136" t="s">
        <v>133</v>
      </c>
      <c r="C57" s="131" t="s">
        <v>124</v>
      </c>
      <c r="D57" s="137">
        <v>300</v>
      </c>
      <c r="E57" s="138">
        <v>43902</v>
      </c>
      <c r="F57" s="136" t="s">
        <v>45</v>
      </c>
      <c r="G57" s="340"/>
      <c r="H57" s="341"/>
    </row>
    <row r="58" spans="1:8" ht="18.75" x14ac:dyDescent="0.3">
      <c r="A58" s="339"/>
      <c r="B58" s="136" t="s">
        <v>125</v>
      </c>
      <c r="C58" s="131" t="s">
        <v>124</v>
      </c>
      <c r="D58" s="137">
        <v>300</v>
      </c>
      <c r="E58" s="138">
        <v>43902</v>
      </c>
      <c r="F58" s="136" t="s">
        <v>45</v>
      </c>
      <c r="G58" s="340"/>
      <c r="H58" s="341"/>
    </row>
    <row r="59" spans="1:8" ht="18.75" x14ac:dyDescent="0.3">
      <c r="A59" s="339"/>
      <c r="B59" s="136" t="s">
        <v>77</v>
      </c>
      <c r="C59" s="131" t="s">
        <v>240</v>
      </c>
      <c r="D59" s="137">
        <v>527.66999999999996</v>
      </c>
      <c r="E59" s="138">
        <v>43903</v>
      </c>
      <c r="F59" s="136" t="s">
        <v>55</v>
      </c>
      <c r="G59" s="340"/>
      <c r="H59" s="341"/>
    </row>
    <row r="60" spans="1:8" ht="18.75" x14ac:dyDescent="0.3">
      <c r="A60" s="339"/>
      <c r="B60" s="136" t="s">
        <v>77</v>
      </c>
      <c r="C60" s="131" t="s">
        <v>241</v>
      </c>
      <c r="D60" s="137">
        <v>11726.51</v>
      </c>
      <c r="E60" s="138">
        <v>43910</v>
      </c>
      <c r="F60" s="136" t="s">
        <v>55</v>
      </c>
      <c r="G60" s="340"/>
      <c r="H60" s="341"/>
    </row>
    <row r="61" spans="1:8" ht="18.75" x14ac:dyDescent="0.3">
      <c r="A61" s="339"/>
      <c r="B61" s="136" t="s">
        <v>77</v>
      </c>
      <c r="C61" s="131" t="s">
        <v>242</v>
      </c>
      <c r="D61" s="137">
        <v>326.44</v>
      </c>
      <c r="E61" s="138">
        <v>43915</v>
      </c>
      <c r="F61" s="136" t="s">
        <v>55</v>
      </c>
      <c r="G61" s="340"/>
      <c r="H61" s="341"/>
    </row>
    <row r="62" spans="1:8" ht="18.75" x14ac:dyDescent="0.3">
      <c r="A62" s="339"/>
      <c r="B62" s="136" t="s">
        <v>148</v>
      </c>
      <c r="C62" s="131" t="s">
        <v>227</v>
      </c>
      <c r="D62" s="137">
        <v>28.5</v>
      </c>
      <c r="E62" s="138">
        <v>43921</v>
      </c>
      <c r="F62" s="136" t="s">
        <v>55</v>
      </c>
      <c r="G62" s="340"/>
      <c r="H62" s="341"/>
    </row>
    <row r="63" spans="1:8" ht="18.75" x14ac:dyDescent="0.3">
      <c r="A63" s="339"/>
      <c r="B63" s="136"/>
      <c r="C63" s="136"/>
      <c r="D63" s="137"/>
      <c r="E63" s="138"/>
      <c r="F63" s="136"/>
      <c r="G63" s="340"/>
      <c r="H63" s="341"/>
    </row>
    <row r="64" spans="1:8" ht="18.75" x14ac:dyDescent="0.3">
      <c r="A64" s="339"/>
      <c r="B64" s="136"/>
      <c r="C64" s="136"/>
      <c r="D64" s="137"/>
      <c r="E64" s="138"/>
      <c r="F64" s="136"/>
      <c r="G64" s="340"/>
      <c r="H64" s="341"/>
    </row>
    <row r="65" spans="1:8" ht="19.5" thickBot="1" x14ac:dyDescent="0.35">
      <c r="A65" s="139"/>
      <c r="B65" s="140"/>
      <c r="C65" s="140"/>
      <c r="D65" s="141">
        <f>SUM(D17:D64)</f>
        <v>47876.909999999996</v>
      </c>
      <c r="E65" s="142"/>
      <c r="F65" s="140"/>
      <c r="G65" s="143"/>
      <c r="H65" s="144"/>
    </row>
    <row r="66" spans="1:8" ht="19.5" thickBot="1" x14ac:dyDescent="0.35">
      <c r="A66" s="145"/>
      <c r="B66" s="140"/>
      <c r="C66" s="140"/>
      <c r="D66" s="146"/>
      <c r="E66" s="147"/>
      <c r="F66" s="140"/>
      <c r="G66" s="143"/>
      <c r="H66" s="144"/>
    </row>
    <row r="67" spans="1:8" ht="18.75" x14ac:dyDescent="0.3">
      <c r="A67" s="342" t="s">
        <v>25</v>
      </c>
      <c r="B67" s="148" t="s">
        <v>64</v>
      </c>
      <c r="C67" s="148" t="s">
        <v>44</v>
      </c>
      <c r="D67" s="149">
        <v>4147</v>
      </c>
      <c r="E67" s="150">
        <v>43892</v>
      </c>
      <c r="F67" s="151" t="s">
        <v>66</v>
      </c>
      <c r="G67" s="346">
        <v>0.44409999999999999</v>
      </c>
      <c r="H67" s="350">
        <v>0.3901</v>
      </c>
    </row>
    <row r="68" spans="1:8" ht="18.75" x14ac:dyDescent="0.3">
      <c r="A68" s="343"/>
      <c r="B68" s="131" t="s">
        <v>243</v>
      </c>
      <c r="C68" s="131" t="s">
        <v>151</v>
      </c>
      <c r="D68" s="132">
        <v>2680</v>
      </c>
      <c r="E68" s="133">
        <v>43892</v>
      </c>
      <c r="F68" s="134" t="s">
        <v>66</v>
      </c>
      <c r="G68" s="347"/>
      <c r="H68" s="351"/>
    </row>
    <row r="69" spans="1:8" ht="18.75" x14ac:dyDescent="0.3">
      <c r="A69" s="343"/>
      <c r="B69" s="131" t="s">
        <v>244</v>
      </c>
      <c r="C69" s="131" t="s">
        <v>157</v>
      </c>
      <c r="D69" s="132">
        <v>2016</v>
      </c>
      <c r="E69" s="133">
        <v>43892</v>
      </c>
      <c r="F69" s="134" t="s">
        <v>41</v>
      </c>
      <c r="G69" s="347"/>
      <c r="H69" s="351"/>
    </row>
    <row r="70" spans="1:8" ht="18.75" x14ac:dyDescent="0.3">
      <c r="A70" s="343"/>
      <c r="B70" s="131" t="s">
        <v>158</v>
      </c>
      <c r="C70" s="131" t="s">
        <v>78</v>
      </c>
      <c r="D70" s="132">
        <v>859</v>
      </c>
      <c r="E70" s="133">
        <v>43892</v>
      </c>
      <c r="F70" s="134" t="s">
        <v>41</v>
      </c>
      <c r="G70" s="347"/>
      <c r="H70" s="351"/>
    </row>
    <row r="71" spans="1:8" ht="18.75" x14ac:dyDescent="0.3">
      <c r="A71" s="343"/>
      <c r="B71" s="131" t="s">
        <v>158</v>
      </c>
      <c r="C71" s="131" t="s">
        <v>159</v>
      </c>
      <c r="D71" s="132">
        <v>1729.03</v>
      </c>
      <c r="E71" s="133">
        <v>43892</v>
      </c>
      <c r="F71" s="134" t="s">
        <v>41</v>
      </c>
      <c r="G71" s="347"/>
      <c r="H71" s="351"/>
    </row>
    <row r="72" spans="1:8" ht="18.75" x14ac:dyDescent="0.3">
      <c r="A72" s="343"/>
      <c r="B72" s="131" t="s">
        <v>158</v>
      </c>
      <c r="C72" s="152" t="s">
        <v>119</v>
      </c>
      <c r="D72" s="132">
        <v>1025.0999999999999</v>
      </c>
      <c r="E72" s="133">
        <v>43893</v>
      </c>
      <c r="F72" s="134" t="s">
        <v>41</v>
      </c>
      <c r="G72" s="347"/>
      <c r="H72" s="351"/>
    </row>
    <row r="73" spans="1:8" ht="18.75" x14ac:dyDescent="0.3">
      <c r="A73" s="343"/>
      <c r="B73" s="131" t="s">
        <v>64</v>
      </c>
      <c r="C73" s="131" t="s">
        <v>44</v>
      </c>
      <c r="D73" s="132">
        <v>3893.5</v>
      </c>
      <c r="E73" s="133">
        <v>43903</v>
      </c>
      <c r="F73" s="134" t="s">
        <v>66</v>
      </c>
      <c r="G73" s="347"/>
      <c r="H73" s="351"/>
    </row>
    <row r="74" spans="1:8" ht="18.75" x14ac:dyDescent="0.3">
      <c r="A74" s="343"/>
      <c r="B74" s="131" t="s">
        <v>245</v>
      </c>
      <c r="C74" s="131" t="s">
        <v>180</v>
      </c>
      <c r="D74" s="132">
        <v>463.92</v>
      </c>
      <c r="E74" s="133">
        <v>43903</v>
      </c>
      <c r="F74" s="134" t="s">
        <v>41</v>
      </c>
      <c r="G74" s="347"/>
      <c r="H74" s="351"/>
    </row>
    <row r="75" spans="1:8" ht="18.75" x14ac:dyDescent="0.3">
      <c r="A75" s="343"/>
      <c r="B75" s="131" t="s">
        <v>246</v>
      </c>
      <c r="C75" s="131" t="s">
        <v>182</v>
      </c>
      <c r="D75" s="132">
        <v>839.6</v>
      </c>
      <c r="E75" s="133">
        <v>43903</v>
      </c>
      <c r="F75" s="134" t="s">
        <v>41</v>
      </c>
      <c r="G75" s="347"/>
      <c r="H75" s="351"/>
    </row>
    <row r="76" spans="1:8" ht="18.75" x14ac:dyDescent="0.3">
      <c r="A76" s="343"/>
      <c r="B76" s="131" t="s">
        <v>247</v>
      </c>
      <c r="C76" s="131" t="s">
        <v>123</v>
      </c>
      <c r="D76" s="132">
        <v>3565.2</v>
      </c>
      <c r="E76" s="133">
        <v>43903</v>
      </c>
      <c r="F76" s="134" t="s">
        <v>41</v>
      </c>
      <c r="G76" s="347"/>
      <c r="H76" s="351"/>
    </row>
    <row r="77" spans="1:8" ht="18.75" x14ac:dyDescent="0.3">
      <c r="A77" s="343"/>
      <c r="B77" s="131" t="s">
        <v>244</v>
      </c>
      <c r="C77" s="131" t="s">
        <v>248</v>
      </c>
      <c r="D77" s="132">
        <v>3011.8</v>
      </c>
      <c r="E77" s="133">
        <v>43903</v>
      </c>
      <c r="F77" s="134" t="s">
        <v>41</v>
      </c>
      <c r="G77" s="347"/>
      <c r="H77" s="351"/>
    </row>
    <row r="78" spans="1:8" ht="18.75" x14ac:dyDescent="0.3">
      <c r="A78" s="343"/>
      <c r="B78" s="131" t="s">
        <v>127</v>
      </c>
      <c r="C78" s="152" t="s">
        <v>128</v>
      </c>
      <c r="D78" s="132">
        <v>3139.5</v>
      </c>
      <c r="E78" s="133">
        <v>43903</v>
      </c>
      <c r="F78" s="134" t="s">
        <v>41</v>
      </c>
      <c r="G78" s="347"/>
      <c r="H78" s="351"/>
    </row>
    <row r="79" spans="1:8" ht="18.75" x14ac:dyDescent="0.3">
      <c r="A79" s="343"/>
      <c r="B79" s="131" t="s">
        <v>158</v>
      </c>
      <c r="C79" s="131" t="s">
        <v>249</v>
      </c>
      <c r="D79" s="132">
        <v>1753.5</v>
      </c>
      <c r="E79" s="133">
        <v>43903</v>
      </c>
      <c r="F79" s="134" t="s">
        <v>41</v>
      </c>
      <c r="G79" s="347"/>
      <c r="H79" s="351"/>
    </row>
    <row r="80" spans="1:8" ht="18.75" x14ac:dyDescent="0.3">
      <c r="A80" s="343"/>
      <c r="B80" s="153" t="s">
        <v>243</v>
      </c>
      <c r="C80" s="131" t="s">
        <v>151</v>
      </c>
      <c r="D80" s="132">
        <v>2144</v>
      </c>
      <c r="E80" s="133">
        <v>43903</v>
      </c>
      <c r="F80" s="134" t="s">
        <v>66</v>
      </c>
      <c r="G80" s="347"/>
      <c r="H80" s="351"/>
    </row>
    <row r="81" spans="1:8" ht="18.75" x14ac:dyDescent="0.3">
      <c r="A81" s="343"/>
      <c r="B81" s="131" t="s">
        <v>158</v>
      </c>
      <c r="C81" s="131" t="s">
        <v>187</v>
      </c>
      <c r="D81" s="132">
        <v>2051.5300000000002</v>
      </c>
      <c r="E81" s="133">
        <v>43906</v>
      </c>
      <c r="F81" s="134" t="s">
        <v>41</v>
      </c>
      <c r="G81" s="347"/>
      <c r="H81" s="351"/>
    </row>
    <row r="82" spans="1:8" ht="18.75" x14ac:dyDescent="0.3">
      <c r="A82" s="343"/>
      <c r="B82" s="131" t="s">
        <v>189</v>
      </c>
      <c r="C82" s="152" t="s">
        <v>190</v>
      </c>
      <c r="D82" s="132">
        <v>592.5</v>
      </c>
      <c r="E82" s="133">
        <v>43908</v>
      </c>
      <c r="F82" s="134" t="s">
        <v>41</v>
      </c>
      <c r="G82" s="347"/>
      <c r="H82" s="351"/>
    </row>
    <row r="83" spans="1:8" ht="18.75" x14ac:dyDescent="0.3">
      <c r="A83" s="343"/>
      <c r="B83" s="131" t="s">
        <v>64</v>
      </c>
      <c r="C83" s="131" t="s">
        <v>44</v>
      </c>
      <c r="D83" s="132">
        <v>4139.7</v>
      </c>
      <c r="E83" s="133">
        <v>43910</v>
      </c>
      <c r="F83" s="134" t="s">
        <v>66</v>
      </c>
      <c r="G83" s="347"/>
      <c r="H83" s="351"/>
    </row>
    <row r="84" spans="1:8" ht="18.75" x14ac:dyDescent="0.3">
      <c r="A84" s="343"/>
      <c r="B84" s="131" t="s">
        <v>158</v>
      </c>
      <c r="C84" s="131" t="s">
        <v>250</v>
      </c>
      <c r="D84" s="132">
        <v>2304.2600000000002</v>
      </c>
      <c r="E84" s="133">
        <v>43910</v>
      </c>
      <c r="F84" s="134" t="s">
        <v>41</v>
      </c>
      <c r="G84" s="347"/>
      <c r="H84" s="351"/>
    </row>
    <row r="85" spans="1:8" ht="18.75" x14ac:dyDescent="0.3">
      <c r="A85" s="343"/>
      <c r="B85" s="131" t="s">
        <v>158</v>
      </c>
      <c r="C85" s="131" t="s">
        <v>193</v>
      </c>
      <c r="D85" s="132">
        <v>3689.24</v>
      </c>
      <c r="E85" s="133">
        <v>43910</v>
      </c>
      <c r="F85" s="134" t="s">
        <v>41</v>
      </c>
      <c r="G85" s="347"/>
      <c r="H85" s="351"/>
    </row>
    <row r="86" spans="1:8" ht="18.75" x14ac:dyDescent="0.3">
      <c r="A86" s="343"/>
      <c r="B86" s="131" t="s">
        <v>158</v>
      </c>
      <c r="C86" s="131" t="s">
        <v>116</v>
      </c>
      <c r="D86" s="132">
        <v>2488.9499999999998</v>
      </c>
      <c r="E86" s="133">
        <v>43910</v>
      </c>
      <c r="F86" s="134" t="s">
        <v>41</v>
      </c>
      <c r="G86" s="347"/>
      <c r="H86" s="351"/>
    </row>
    <row r="87" spans="1:8" ht="18.75" x14ac:dyDescent="0.3">
      <c r="A87" s="343"/>
      <c r="B87" s="131" t="s">
        <v>158</v>
      </c>
      <c r="C87" s="131" t="s">
        <v>251</v>
      </c>
      <c r="D87" s="132">
        <v>1978.8</v>
      </c>
      <c r="E87" s="133">
        <v>43910</v>
      </c>
      <c r="F87" s="134" t="s">
        <v>41</v>
      </c>
      <c r="G87" s="347"/>
      <c r="H87" s="351"/>
    </row>
    <row r="88" spans="1:8" ht="18.75" x14ac:dyDescent="0.3">
      <c r="A88" s="343"/>
      <c r="B88" s="131" t="s">
        <v>158</v>
      </c>
      <c r="C88" s="152" t="s">
        <v>105</v>
      </c>
      <c r="D88" s="132">
        <v>830.4</v>
      </c>
      <c r="E88" s="133">
        <v>43913</v>
      </c>
      <c r="F88" s="134" t="s">
        <v>41</v>
      </c>
      <c r="G88" s="347"/>
      <c r="H88" s="351"/>
    </row>
    <row r="89" spans="1:8" ht="18.75" x14ac:dyDescent="0.3">
      <c r="A89" s="343"/>
      <c r="B89" s="131" t="s">
        <v>158</v>
      </c>
      <c r="C89" s="152" t="s">
        <v>115</v>
      </c>
      <c r="D89" s="132">
        <v>1614.84</v>
      </c>
      <c r="E89" s="133">
        <v>43914</v>
      </c>
      <c r="F89" s="134" t="s">
        <v>41</v>
      </c>
      <c r="G89" s="347"/>
      <c r="H89" s="351"/>
    </row>
    <row r="90" spans="1:8" ht="18.75" x14ac:dyDescent="0.3">
      <c r="A90" s="343"/>
      <c r="B90" s="131" t="s">
        <v>127</v>
      </c>
      <c r="C90" s="152" t="s">
        <v>206</v>
      </c>
      <c r="D90" s="132">
        <v>933.6</v>
      </c>
      <c r="E90" s="133">
        <v>43915</v>
      </c>
      <c r="F90" s="134" t="s">
        <v>41</v>
      </c>
      <c r="G90" s="347"/>
      <c r="H90" s="351"/>
    </row>
    <row r="91" spans="1:8" ht="18.75" x14ac:dyDescent="0.3">
      <c r="A91" s="343"/>
      <c r="B91" s="131" t="s">
        <v>246</v>
      </c>
      <c r="C91" s="153" t="s">
        <v>252</v>
      </c>
      <c r="D91" s="132">
        <v>1064.7</v>
      </c>
      <c r="E91" s="133">
        <v>43916</v>
      </c>
      <c r="F91" s="134" t="s">
        <v>41</v>
      </c>
      <c r="G91" s="347"/>
      <c r="H91" s="351"/>
    </row>
    <row r="92" spans="1:8" ht="18.75" x14ac:dyDescent="0.3">
      <c r="A92" s="343"/>
      <c r="B92" s="131" t="s">
        <v>64</v>
      </c>
      <c r="C92" s="153" t="s">
        <v>44</v>
      </c>
      <c r="D92" s="132">
        <v>2494</v>
      </c>
      <c r="E92" s="133">
        <v>43917</v>
      </c>
      <c r="F92" s="134" t="s">
        <v>41</v>
      </c>
      <c r="G92" s="347"/>
      <c r="H92" s="351"/>
    </row>
    <row r="93" spans="1:8" ht="18.75" x14ac:dyDescent="0.3">
      <c r="A93" s="343"/>
      <c r="B93" s="131" t="s">
        <v>253</v>
      </c>
      <c r="C93" s="131" t="s">
        <v>254</v>
      </c>
      <c r="D93" s="132">
        <v>852.4</v>
      </c>
      <c r="E93" s="133">
        <v>43917</v>
      </c>
      <c r="F93" s="134" t="s">
        <v>41</v>
      </c>
      <c r="G93" s="347"/>
      <c r="H93" s="351"/>
    </row>
    <row r="94" spans="1:8" ht="18.75" x14ac:dyDescent="0.3">
      <c r="A94" s="343"/>
      <c r="B94" s="131" t="s">
        <v>255</v>
      </c>
      <c r="C94" s="131" t="s">
        <v>256</v>
      </c>
      <c r="D94" s="132">
        <v>1510.5</v>
      </c>
      <c r="E94" s="133">
        <v>43917</v>
      </c>
      <c r="F94" s="134" t="s">
        <v>41</v>
      </c>
      <c r="G94" s="347"/>
      <c r="H94" s="351"/>
    </row>
    <row r="95" spans="1:8" ht="18.75" x14ac:dyDescent="0.3">
      <c r="A95" s="343"/>
      <c r="B95" s="131" t="s">
        <v>244</v>
      </c>
      <c r="C95" s="153" t="s">
        <v>248</v>
      </c>
      <c r="D95" s="132">
        <v>694.9</v>
      </c>
      <c r="E95" s="133">
        <v>43917</v>
      </c>
      <c r="F95" s="134" t="s">
        <v>41</v>
      </c>
      <c r="G95" s="347"/>
      <c r="H95" s="351"/>
    </row>
    <row r="96" spans="1:8" ht="18.75" x14ac:dyDescent="0.3">
      <c r="A96" s="343"/>
      <c r="B96" s="131" t="s">
        <v>158</v>
      </c>
      <c r="C96" s="153" t="s">
        <v>213</v>
      </c>
      <c r="D96" s="132">
        <v>2466.92</v>
      </c>
      <c r="E96" s="133">
        <v>43917</v>
      </c>
      <c r="F96" s="134" t="s">
        <v>41</v>
      </c>
      <c r="G96" s="347"/>
      <c r="H96" s="351"/>
    </row>
    <row r="97" spans="1:8" ht="18.75" x14ac:dyDescent="0.3">
      <c r="A97" s="343"/>
      <c r="B97" s="131" t="s">
        <v>158</v>
      </c>
      <c r="C97" s="152" t="s">
        <v>214</v>
      </c>
      <c r="D97" s="132">
        <v>3821.07</v>
      </c>
      <c r="E97" s="133">
        <v>43917</v>
      </c>
      <c r="F97" s="134" t="s">
        <v>41</v>
      </c>
      <c r="G97" s="347"/>
      <c r="H97" s="351"/>
    </row>
    <row r="98" spans="1:8" ht="18.75" x14ac:dyDescent="0.3">
      <c r="A98" s="343"/>
      <c r="B98" s="153" t="s">
        <v>255</v>
      </c>
      <c r="C98" s="131" t="s">
        <v>256</v>
      </c>
      <c r="D98" s="132">
        <v>100.7</v>
      </c>
      <c r="E98" s="133">
        <v>43917</v>
      </c>
      <c r="F98" s="134" t="s">
        <v>41</v>
      </c>
      <c r="G98" s="347"/>
      <c r="H98" s="351"/>
    </row>
    <row r="99" spans="1:8" ht="18.75" x14ac:dyDescent="0.3">
      <c r="A99" s="343"/>
      <c r="B99" s="131" t="s">
        <v>257</v>
      </c>
      <c r="C99" s="131" t="s">
        <v>258</v>
      </c>
      <c r="D99" s="132">
        <v>734.43</v>
      </c>
      <c r="E99" s="133">
        <v>43917</v>
      </c>
      <c r="F99" s="134" t="s">
        <v>41</v>
      </c>
      <c r="G99" s="347"/>
      <c r="H99" s="351"/>
    </row>
    <row r="100" spans="1:8" ht="18.75" x14ac:dyDescent="0.3">
      <c r="A100" s="343"/>
      <c r="B100" s="131" t="s">
        <v>245</v>
      </c>
      <c r="C100" s="131" t="s">
        <v>180</v>
      </c>
      <c r="D100" s="132">
        <v>389.07</v>
      </c>
      <c r="E100" s="133">
        <v>43920</v>
      </c>
      <c r="F100" s="134" t="s">
        <v>41</v>
      </c>
      <c r="G100" s="347"/>
      <c r="H100" s="351"/>
    </row>
    <row r="101" spans="1:8" ht="18.75" x14ac:dyDescent="0.3">
      <c r="A101" s="344"/>
      <c r="B101" s="136" t="s">
        <v>259</v>
      </c>
      <c r="C101" s="136" t="s">
        <v>222</v>
      </c>
      <c r="D101" s="137">
        <v>74.7</v>
      </c>
      <c r="E101" s="154">
        <v>43921</v>
      </c>
      <c r="F101" s="155" t="s">
        <v>41</v>
      </c>
      <c r="G101" s="348"/>
      <c r="H101" s="352"/>
    </row>
    <row r="102" spans="1:8" ht="18.75" x14ac:dyDescent="0.3">
      <c r="A102" s="344"/>
      <c r="B102" s="136" t="s">
        <v>259</v>
      </c>
      <c r="C102" s="136" t="s">
        <v>260</v>
      </c>
      <c r="D102" s="137">
        <v>3342.6</v>
      </c>
      <c r="E102" s="154">
        <v>43921</v>
      </c>
      <c r="F102" s="155" t="s">
        <v>41</v>
      </c>
      <c r="G102" s="348"/>
      <c r="H102" s="352"/>
    </row>
    <row r="103" spans="1:8" ht="19.5" thickBot="1" x14ac:dyDescent="0.35">
      <c r="A103" s="345"/>
      <c r="B103" s="156"/>
      <c r="C103" s="157"/>
      <c r="D103" s="158"/>
      <c r="E103" s="159"/>
      <c r="F103" s="160"/>
      <c r="G103" s="349"/>
      <c r="H103" s="353"/>
    </row>
    <row r="104" spans="1:8" ht="19.5" thickBot="1" x14ac:dyDescent="0.35">
      <c r="A104" s="140"/>
      <c r="B104" s="140"/>
      <c r="C104" s="140"/>
      <c r="D104" s="161">
        <f>SUM(D67:D103)</f>
        <v>69436.959999999992</v>
      </c>
      <c r="E104" s="147"/>
      <c r="F104" s="162"/>
      <c r="G104" s="143"/>
      <c r="H104" s="144"/>
    </row>
    <row r="105" spans="1:8" ht="18.75" x14ac:dyDescent="0.3">
      <c r="A105" s="140"/>
      <c r="B105" s="140"/>
      <c r="C105" s="140"/>
      <c r="D105" s="146"/>
      <c r="E105" s="147"/>
      <c r="F105" s="140"/>
      <c r="G105" s="143"/>
      <c r="H105" s="144"/>
    </row>
    <row r="106" spans="1:8" ht="18.75" x14ac:dyDescent="0.3">
      <c r="A106" s="140"/>
      <c r="B106" s="140"/>
      <c r="C106" s="140"/>
      <c r="D106" s="146"/>
      <c r="E106" s="147"/>
      <c r="F106" s="140"/>
      <c r="G106" s="143"/>
      <c r="H106" s="144"/>
    </row>
    <row r="107" spans="1:8" ht="18.75" x14ac:dyDescent="0.3">
      <c r="A107" s="343" t="s">
        <v>135</v>
      </c>
      <c r="B107" s="131" t="s">
        <v>140</v>
      </c>
      <c r="C107" s="131" t="s">
        <v>154</v>
      </c>
      <c r="D107" s="132">
        <v>2438.8200000000002</v>
      </c>
      <c r="E107" s="133">
        <v>43892</v>
      </c>
      <c r="F107" s="134" t="s">
        <v>41</v>
      </c>
      <c r="G107" s="347">
        <v>3.4299999999999997E-2</v>
      </c>
      <c r="H107" s="351">
        <v>3.6799999999999999E-2</v>
      </c>
    </row>
    <row r="108" spans="1:8" ht="18.75" x14ac:dyDescent="0.3">
      <c r="A108" s="343"/>
      <c r="B108" s="131" t="s">
        <v>139</v>
      </c>
      <c r="C108" s="131" t="s">
        <v>111</v>
      </c>
      <c r="D108" s="132">
        <v>1760</v>
      </c>
      <c r="E108" s="133">
        <v>43892</v>
      </c>
      <c r="F108" s="134" t="s">
        <v>41</v>
      </c>
      <c r="G108" s="347"/>
      <c r="H108" s="351"/>
    </row>
    <row r="109" spans="1:8" ht="18.75" x14ac:dyDescent="0.3">
      <c r="A109" s="343"/>
      <c r="B109" s="131" t="s">
        <v>104</v>
      </c>
      <c r="C109" s="131" t="s">
        <v>261</v>
      </c>
      <c r="D109" s="132">
        <v>13487.5</v>
      </c>
      <c r="E109" s="133">
        <v>43896</v>
      </c>
      <c r="F109" s="134" t="s">
        <v>41</v>
      </c>
      <c r="G109" s="347"/>
      <c r="H109" s="351"/>
    </row>
    <row r="110" spans="1:8" ht="18.75" x14ac:dyDescent="0.3">
      <c r="A110" s="343"/>
      <c r="B110" s="131" t="s">
        <v>140</v>
      </c>
      <c r="C110" s="152" t="s">
        <v>262</v>
      </c>
      <c r="D110" s="132">
        <v>115.31</v>
      </c>
      <c r="E110" s="133">
        <v>43903</v>
      </c>
      <c r="F110" s="134" t="s">
        <v>41</v>
      </c>
      <c r="G110" s="347"/>
      <c r="H110" s="351"/>
    </row>
    <row r="111" spans="1:8" ht="18.75" x14ac:dyDescent="0.3">
      <c r="A111" s="343"/>
      <c r="B111" s="131" t="s">
        <v>263</v>
      </c>
      <c r="C111" s="152" t="s">
        <v>264</v>
      </c>
      <c r="D111" s="132">
        <v>1520.02</v>
      </c>
      <c r="E111" s="133">
        <v>43913</v>
      </c>
      <c r="F111" s="134" t="s">
        <v>41</v>
      </c>
      <c r="G111" s="347"/>
      <c r="H111" s="351"/>
    </row>
    <row r="112" spans="1:8" ht="19.5" thickBot="1" x14ac:dyDescent="0.35">
      <c r="A112" s="343"/>
      <c r="B112" s="163"/>
      <c r="C112" s="163"/>
      <c r="D112" s="164"/>
      <c r="E112" s="165"/>
      <c r="F112" s="134"/>
      <c r="G112" s="347"/>
      <c r="H112" s="351"/>
    </row>
    <row r="113" spans="1:8" ht="19.5" thickBot="1" x14ac:dyDescent="0.35">
      <c r="A113" s="166"/>
      <c r="B113" s="140"/>
      <c r="C113" s="140"/>
      <c r="D113" s="167">
        <f>SUM(D107:D112)</f>
        <v>19321.650000000001</v>
      </c>
      <c r="E113" s="147"/>
      <c r="F113" s="140"/>
      <c r="G113" s="168"/>
      <c r="H113" s="169"/>
    </row>
    <row r="114" spans="1:8" ht="18.75" x14ac:dyDescent="0.3">
      <c r="A114" s="166"/>
      <c r="B114" s="140"/>
      <c r="C114" s="140"/>
      <c r="D114" s="146"/>
      <c r="E114" s="147"/>
      <c r="F114" s="140"/>
      <c r="G114" s="168"/>
      <c r="H114" s="169"/>
    </row>
    <row r="115" spans="1:8" ht="18.75" x14ac:dyDescent="0.3">
      <c r="A115" s="358" t="s">
        <v>136</v>
      </c>
      <c r="B115" s="163" t="s">
        <v>70</v>
      </c>
      <c r="C115" s="163" t="s">
        <v>142</v>
      </c>
      <c r="D115" s="164">
        <v>216.91</v>
      </c>
      <c r="E115" s="170">
        <v>43900</v>
      </c>
      <c r="F115" s="171" t="s">
        <v>41</v>
      </c>
      <c r="G115" s="354">
        <v>1.4999999999999999E-2</v>
      </c>
      <c r="H115" s="356">
        <v>3.1099999999999999E-2</v>
      </c>
    </row>
    <row r="116" spans="1:8" ht="18.75" x14ac:dyDescent="0.3">
      <c r="A116" s="358"/>
      <c r="B116" s="163" t="s">
        <v>143</v>
      </c>
      <c r="C116" s="172" t="s">
        <v>265</v>
      </c>
      <c r="D116" s="173">
        <v>600</v>
      </c>
      <c r="E116" s="170">
        <v>43917</v>
      </c>
      <c r="F116" s="171" t="s">
        <v>41</v>
      </c>
      <c r="G116" s="354"/>
      <c r="H116" s="356"/>
    </row>
    <row r="117" spans="1:8" ht="18.75" x14ac:dyDescent="0.3">
      <c r="A117" s="358"/>
      <c r="B117" s="171"/>
      <c r="C117" s="171"/>
      <c r="D117" s="174"/>
      <c r="E117" s="175"/>
      <c r="F117" s="171"/>
      <c r="G117" s="354"/>
      <c r="H117" s="356"/>
    </row>
    <row r="118" spans="1:8" ht="19.5" thickBot="1" x14ac:dyDescent="0.35">
      <c r="A118" s="359"/>
      <c r="B118" s="157"/>
      <c r="C118" s="176"/>
      <c r="D118" s="177"/>
      <c r="E118" s="178"/>
      <c r="F118" s="179"/>
      <c r="G118" s="355"/>
      <c r="H118" s="357"/>
    </row>
    <row r="119" spans="1:8" ht="19.5" thickBot="1" x14ac:dyDescent="0.35">
      <c r="A119" s="166"/>
      <c r="B119" s="140"/>
      <c r="C119" s="140"/>
      <c r="D119" s="161">
        <f>SUM(D115:D118)</f>
        <v>816.91</v>
      </c>
      <c r="E119" s="147"/>
      <c r="F119" s="140"/>
      <c r="G119" s="168"/>
      <c r="H119" s="169"/>
    </row>
    <row r="120" spans="1:8" ht="19.5" thickBot="1" x14ac:dyDescent="0.35">
      <c r="A120" s="166"/>
      <c r="B120" s="140"/>
      <c r="C120" s="140"/>
      <c r="D120" s="146"/>
      <c r="E120" s="147"/>
      <c r="F120" s="140"/>
      <c r="G120" s="168"/>
      <c r="H120" s="169"/>
    </row>
    <row r="121" spans="1:8" ht="18.75" x14ac:dyDescent="0.3">
      <c r="A121" s="342" t="s">
        <v>26</v>
      </c>
      <c r="B121" s="148" t="s">
        <v>42</v>
      </c>
      <c r="C121" s="180" t="s">
        <v>145</v>
      </c>
      <c r="D121" s="181">
        <v>15204.33</v>
      </c>
      <c r="E121" s="182">
        <v>43903</v>
      </c>
      <c r="F121" s="151" t="s">
        <v>41</v>
      </c>
      <c r="G121" s="346">
        <f>D124/D176</f>
        <v>8.9759079674153988E-2</v>
      </c>
      <c r="H121" s="350">
        <v>0.1167</v>
      </c>
    </row>
    <row r="122" spans="1:8" ht="18.75" x14ac:dyDescent="0.3">
      <c r="A122" s="343"/>
      <c r="B122" s="183"/>
      <c r="C122" s="184"/>
      <c r="D122" s="185"/>
      <c r="E122" s="186"/>
      <c r="F122" s="187"/>
      <c r="G122" s="347"/>
      <c r="H122" s="351"/>
    </row>
    <row r="123" spans="1:8" ht="19.5" thickBot="1" x14ac:dyDescent="0.35">
      <c r="A123" s="345"/>
      <c r="B123" s="157"/>
      <c r="C123" s="188"/>
      <c r="D123" s="158"/>
      <c r="E123" s="159"/>
      <c r="F123" s="157"/>
      <c r="G123" s="349"/>
      <c r="H123" s="353"/>
    </row>
    <row r="124" spans="1:8" ht="19.5" thickBot="1" x14ac:dyDescent="0.35">
      <c r="A124" s="166"/>
      <c r="B124" s="189"/>
      <c r="C124" s="189"/>
      <c r="D124" s="161">
        <f>SUM(D121:D123)</f>
        <v>15204.33</v>
      </c>
      <c r="E124" s="190"/>
      <c r="F124" s="189"/>
      <c r="G124" s="168"/>
      <c r="H124" s="169"/>
    </row>
    <row r="125" spans="1:8" ht="18.75" x14ac:dyDescent="0.3">
      <c r="A125" s="166"/>
      <c r="B125" s="189"/>
      <c r="C125" s="189"/>
      <c r="D125" s="191"/>
      <c r="E125" s="190"/>
      <c r="F125" s="189"/>
      <c r="G125" s="168"/>
      <c r="H125" s="169"/>
    </row>
    <row r="126" spans="1:8" ht="18.75" x14ac:dyDescent="0.3">
      <c r="A126" s="166"/>
      <c r="B126" s="189"/>
      <c r="C126" s="189"/>
      <c r="D126" s="191"/>
      <c r="E126" s="190"/>
      <c r="F126" s="189"/>
      <c r="G126" s="168"/>
      <c r="H126" s="169"/>
    </row>
    <row r="127" spans="1:8" ht="18.75" x14ac:dyDescent="0.3">
      <c r="A127" s="358" t="s">
        <v>137</v>
      </c>
      <c r="B127" s="131" t="s">
        <v>56</v>
      </c>
      <c r="C127" s="134" t="s">
        <v>80</v>
      </c>
      <c r="D127" s="132">
        <v>2089.23</v>
      </c>
      <c r="E127" s="165">
        <v>43895</v>
      </c>
      <c r="F127" s="171" t="s">
        <v>40</v>
      </c>
      <c r="G127" s="354">
        <v>6.6699999999999995E-2</v>
      </c>
      <c r="H127" s="356">
        <v>0.1085</v>
      </c>
    </row>
    <row r="128" spans="1:8" ht="18.75" x14ac:dyDescent="0.3">
      <c r="A128" s="358"/>
      <c r="B128" s="131" t="s">
        <v>56</v>
      </c>
      <c r="C128" s="134" t="s">
        <v>80</v>
      </c>
      <c r="D128" s="132">
        <v>1697.94</v>
      </c>
      <c r="E128" s="165">
        <v>43907</v>
      </c>
      <c r="F128" s="171" t="s">
        <v>41</v>
      </c>
      <c r="G128" s="354"/>
      <c r="H128" s="356"/>
    </row>
    <row r="129" spans="1:8" ht="18.75" x14ac:dyDescent="0.3">
      <c r="A129" s="358"/>
      <c r="B129" s="131" t="s">
        <v>68</v>
      </c>
      <c r="C129" s="134" t="s">
        <v>266</v>
      </c>
      <c r="D129" s="132">
        <v>111.62</v>
      </c>
      <c r="E129" s="165">
        <v>43910</v>
      </c>
      <c r="F129" s="171" t="s">
        <v>40</v>
      </c>
      <c r="G129" s="354"/>
      <c r="H129" s="356"/>
    </row>
    <row r="130" spans="1:8" ht="18.75" x14ac:dyDescent="0.3">
      <c r="A130" s="358"/>
      <c r="B130" s="131" t="s">
        <v>68</v>
      </c>
      <c r="C130" s="134" t="s">
        <v>269</v>
      </c>
      <c r="D130" s="132">
        <v>271.51</v>
      </c>
      <c r="E130" s="165">
        <v>43910</v>
      </c>
      <c r="F130" s="171" t="s">
        <v>40</v>
      </c>
      <c r="G130" s="354"/>
      <c r="H130" s="356"/>
    </row>
    <row r="131" spans="1:8" ht="18.75" x14ac:dyDescent="0.3">
      <c r="A131" s="358"/>
      <c r="B131" s="131" t="s">
        <v>118</v>
      </c>
      <c r="C131" s="134" t="s">
        <v>267</v>
      </c>
      <c r="D131" s="132">
        <v>475.7</v>
      </c>
      <c r="E131" s="165">
        <v>43910</v>
      </c>
      <c r="F131" s="171" t="s">
        <v>40</v>
      </c>
      <c r="G131" s="354"/>
      <c r="H131" s="356"/>
    </row>
    <row r="132" spans="1:8" ht="18.75" x14ac:dyDescent="0.3">
      <c r="A132" s="358"/>
      <c r="B132" s="131" t="s">
        <v>118</v>
      </c>
      <c r="C132" s="134" t="s">
        <v>147</v>
      </c>
      <c r="D132" s="132">
        <v>4857.33</v>
      </c>
      <c r="E132" s="165">
        <v>43910</v>
      </c>
      <c r="F132" s="171" t="s">
        <v>40</v>
      </c>
      <c r="G132" s="354"/>
      <c r="H132" s="356"/>
    </row>
    <row r="133" spans="1:8" ht="18.75" x14ac:dyDescent="0.3">
      <c r="A133" s="358"/>
      <c r="B133" s="131" t="s">
        <v>117</v>
      </c>
      <c r="C133" s="134" t="s">
        <v>268</v>
      </c>
      <c r="D133" s="132">
        <v>390.28</v>
      </c>
      <c r="E133" s="165">
        <v>43910</v>
      </c>
      <c r="F133" s="171" t="s">
        <v>40</v>
      </c>
      <c r="G133" s="354"/>
      <c r="H133" s="356"/>
    </row>
    <row r="134" spans="1:8" ht="18.75" x14ac:dyDescent="0.3">
      <c r="A134" s="358"/>
      <c r="B134" s="131" t="s">
        <v>117</v>
      </c>
      <c r="C134" s="134" t="s">
        <v>273</v>
      </c>
      <c r="D134" s="132">
        <v>1841.67</v>
      </c>
      <c r="E134" s="165">
        <v>43910</v>
      </c>
      <c r="F134" s="171" t="s">
        <v>40</v>
      </c>
      <c r="G134" s="354"/>
      <c r="H134" s="356"/>
    </row>
    <row r="135" spans="1:8" ht="18.75" x14ac:dyDescent="0.3">
      <c r="A135" s="358"/>
      <c r="B135" s="134" t="s">
        <v>56</v>
      </c>
      <c r="C135" s="134" t="s">
        <v>80</v>
      </c>
      <c r="D135" s="174">
        <v>2281.85</v>
      </c>
      <c r="E135" s="175">
        <v>43921</v>
      </c>
      <c r="F135" s="171" t="s">
        <v>41</v>
      </c>
      <c r="G135" s="354"/>
      <c r="H135" s="356"/>
    </row>
    <row r="136" spans="1:8" ht="19.5" thickBot="1" x14ac:dyDescent="0.35">
      <c r="A136" s="359"/>
      <c r="B136" s="156"/>
      <c r="C136" s="157"/>
      <c r="D136" s="158"/>
      <c r="E136" s="159"/>
      <c r="F136" s="192"/>
      <c r="G136" s="355"/>
      <c r="H136" s="357"/>
    </row>
    <row r="137" spans="1:8" ht="19.5" thickBot="1" x14ac:dyDescent="0.35">
      <c r="A137" s="373"/>
      <c r="B137" s="374"/>
      <c r="C137" s="140"/>
      <c r="D137" s="193">
        <f>SUM(D127:D136)</f>
        <v>14017.130000000001</v>
      </c>
      <c r="E137" s="147"/>
      <c r="F137" s="140"/>
      <c r="G137" s="168"/>
      <c r="H137" s="169"/>
    </row>
    <row r="138" spans="1:8" ht="19.5" thickBot="1" x14ac:dyDescent="0.35">
      <c r="A138" s="359"/>
      <c r="B138" s="375"/>
      <c r="C138" s="140"/>
      <c r="D138" s="146"/>
      <c r="E138" s="147"/>
      <c r="F138" s="140"/>
      <c r="G138" s="168"/>
      <c r="H138" s="169"/>
    </row>
    <row r="139" spans="1:8" ht="18.75" x14ac:dyDescent="0.3">
      <c r="A139" s="358" t="s">
        <v>138</v>
      </c>
      <c r="B139" s="194" t="s">
        <v>65</v>
      </c>
      <c r="C139" s="195" t="s">
        <v>67</v>
      </c>
      <c r="D139" s="196">
        <v>1.2</v>
      </c>
      <c r="E139" s="175">
        <v>43896</v>
      </c>
      <c r="F139" s="197" t="s">
        <v>43</v>
      </c>
      <c r="G139" s="354">
        <v>6.9999999999999999E-4</v>
      </c>
      <c r="H139" s="356">
        <v>6.9999999999999999E-4</v>
      </c>
    </row>
    <row r="140" spans="1:8" ht="18.75" x14ac:dyDescent="0.3">
      <c r="A140" s="358"/>
      <c r="B140" s="194" t="s">
        <v>65</v>
      </c>
      <c r="C140" s="198" t="s">
        <v>67</v>
      </c>
      <c r="D140" s="199">
        <v>1.2</v>
      </c>
      <c r="E140" s="200">
        <v>43896</v>
      </c>
      <c r="F140" s="201" t="s">
        <v>43</v>
      </c>
      <c r="G140" s="354"/>
      <c r="H140" s="356"/>
    </row>
    <row r="141" spans="1:8" ht="18.75" x14ac:dyDescent="0.3">
      <c r="A141" s="358"/>
      <c r="B141" s="194" t="s">
        <v>65</v>
      </c>
      <c r="C141" s="198" t="s">
        <v>67</v>
      </c>
      <c r="D141" s="199">
        <v>1.2</v>
      </c>
      <c r="E141" s="200">
        <v>43899</v>
      </c>
      <c r="F141" s="201" t="s">
        <v>43</v>
      </c>
      <c r="G141" s="354"/>
      <c r="H141" s="356"/>
    </row>
    <row r="142" spans="1:8" ht="18.75" x14ac:dyDescent="0.3">
      <c r="A142" s="358"/>
      <c r="B142" s="194" t="s">
        <v>65</v>
      </c>
      <c r="C142" s="198" t="s">
        <v>67</v>
      </c>
      <c r="D142" s="199">
        <v>1.2</v>
      </c>
      <c r="E142" s="200">
        <v>43900</v>
      </c>
      <c r="F142" s="201" t="s">
        <v>43</v>
      </c>
      <c r="G142" s="354"/>
      <c r="H142" s="356"/>
    </row>
    <row r="143" spans="1:8" ht="18.75" x14ac:dyDescent="0.3">
      <c r="A143" s="358"/>
      <c r="B143" s="194" t="s">
        <v>65</v>
      </c>
      <c r="C143" s="198" t="s">
        <v>67</v>
      </c>
      <c r="D143" s="199">
        <v>1.2</v>
      </c>
      <c r="E143" s="200">
        <v>43901</v>
      </c>
      <c r="F143" s="201" t="s">
        <v>43</v>
      </c>
      <c r="G143" s="354"/>
      <c r="H143" s="356"/>
    </row>
    <row r="144" spans="1:8" ht="18.75" x14ac:dyDescent="0.3">
      <c r="A144" s="358"/>
      <c r="B144" s="194" t="s">
        <v>65</v>
      </c>
      <c r="C144" s="198" t="s">
        <v>67</v>
      </c>
      <c r="D144" s="199">
        <v>1.2</v>
      </c>
      <c r="E144" s="200">
        <v>43902</v>
      </c>
      <c r="F144" s="201" t="s">
        <v>43</v>
      </c>
      <c r="G144" s="354"/>
      <c r="H144" s="356"/>
    </row>
    <row r="145" spans="1:8" ht="18.75" x14ac:dyDescent="0.3">
      <c r="A145" s="358"/>
      <c r="B145" s="194" t="s">
        <v>65</v>
      </c>
      <c r="C145" s="198" t="s">
        <v>67</v>
      </c>
      <c r="D145" s="199">
        <v>1.2</v>
      </c>
      <c r="E145" s="200">
        <v>43902</v>
      </c>
      <c r="F145" s="201" t="s">
        <v>43</v>
      </c>
      <c r="G145" s="354"/>
      <c r="H145" s="356"/>
    </row>
    <row r="146" spans="1:8" ht="18.75" x14ac:dyDescent="0.3">
      <c r="A146" s="358"/>
      <c r="B146" s="194" t="s">
        <v>65</v>
      </c>
      <c r="C146" s="198" t="s">
        <v>67</v>
      </c>
      <c r="D146" s="199">
        <v>1.2</v>
      </c>
      <c r="E146" s="200">
        <v>43902</v>
      </c>
      <c r="F146" s="201" t="s">
        <v>43</v>
      </c>
      <c r="G146" s="354"/>
      <c r="H146" s="356"/>
    </row>
    <row r="147" spans="1:8" ht="18.75" x14ac:dyDescent="0.3">
      <c r="A147" s="358"/>
      <c r="B147" s="194" t="s">
        <v>65</v>
      </c>
      <c r="C147" s="198" t="s">
        <v>67</v>
      </c>
      <c r="D147" s="199">
        <v>1.2</v>
      </c>
      <c r="E147" s="200">
        <v>43902</v>
      </c>
      <c r="F147" s="201" t="s">
        <v>43</v>
      </c>
      <c r="G147" s="354"/>
      <c r="H147" s="356"/>
    </row>
    <row r="148" spans="1:8" ht="18.75" x14ac:dyDescent="0.3">
      <c r="A148" s="358"/>
      <c r="B148" s="194" t="s">
        <v>65</v>
      </c>
      <c r="C148" s="198" t="s">
        <v>67</v>
      </c>
      <c r="D148" s="199">
        <v>1.2</v>
      </c>
      <c r="E148" s="200">
        <v>43902</v>
      </c>
      <c r="F148" s="201" t="s">
        <v>43</v>
      </c>
      <c r="G148" s="354"/>
      <c r="H148" s="356"/>
    </row>
    <row r="149" spans="1:8" ht="18.75" x14ac:dyDescent="0.3">
      <c r="A149" s="358"/>
      <c r="B149" s="194" t="s">
        <v>65</v>
      </c>
      <c r="C149" s="198" t="s">
        <v>67</v>
      </c>
      <c r="D149" s="199">
        <v>1.2</v>
      </c>
      <c r="E149" s="200">
        <v>43903</v>
      </c>
      <c r="F149" s="201" t="s">
        <v>43</v>
      </c>
      <c r="G149" s="354"/>
      <c r="H149" s="356"/>
    </row>
    <row r="150" spans="1:8" ht="18.75" x14ac:dyDescent="0.3">
      <c r="A150" s="358"/>
      <c r="B150" s="194" t="s">
        <v>65</v>
      </c>
      <c r="C150" s="198" t="s">
        <v>71</v>
      </c>
      <c r="D150" s="199">
        <v>10.45</v>
      </c>
      <c r="E150" s="200">
        <v>43903</v>
      </c>
      <c r="F150" s="201" t="s">
        <v>43</v>
      </c>
      <c r="G150" s="354"/>
      <c r="H150" s="356"/>
    </row>
    <row r="151" spans="1:8" ht="18.75" x14ac:dyDescent="0.3">
      <c r="A151" s="358"/>
      <c r="B151" s="194" t="s">
        <v>65</v>
      </c>
      <c r="C151" s="198" t="s">
        <v>67</v>
      </c>
      <c r="D151" s="199">
        <v>1.2</v>
      </c>
      <c r="E151" s="200">
        <v>43910</v>
      </c>
      <c r="F151" s="201" t="s">
        <v>43</v>
      </c>
      <c r="G151" s="354"/>
      <c r="H151" s="356"/>
    </row>
    <row r="152" spans="1:8" ht="18.75" x14ac:dyDescent="0.3">
      <c r="A152" s="358"/>
      <c r="B152" s="194" t="s">
        <v>65</v>
      </c>
      <c r="C152" s="198" t="s">
        <v>67</v>
      </c>
      <c r="D152" s="199">
        <v>84</v>
      </c>
      <c r="E152" s="200">
        <v>43910</v>
      </c>
      <c r="F152" s="201" t="s">
        <v>43</v>
      </c>
      <c r="G152" s="354"/>
      <c r="H152" s="356"/>
    </row>
    <row r="153" spans="1:8" ht="18.75" x14ac:dyDescent="0.3">
      <c r="A153" s="358"/>
      <c r="B153" s="194" t="s">
        <v>65</v>
      </c>
      <c r="C153" s="198" t="s">
        <v>67</v>
      </c>
      <c r="D153" s="199">
        <v>10.45</v>
      </c>
      <c r="E153" s="200">
        <v>43913</v>
      </c>
      <c r="F153" s="201" t="s">
        <v>43</v>
      </c>
      <c r="G153" s="354"/>
      <c r="H153" s="356"/>
    </row>
    <row r="154" spans="1:8" ht="18.75" x14ac:dyDescent="0.3">
      <c r="A154" s="358"/>
      <c r="B154" s="194" t="s">
        <v>65</v>
      </c>
      <c r="C154" s="198" t="s">
        <v>207</v>
      </c>
      <c r="D154" s="199">
        <v>6.5</v>
      </c>
      <c r="E154" s="200">
        <v>43915</v>
      </c>
      <c r="F154" s="201" t="s">
        <v>43</v>
      </c>
      <c r="G154" s="354"/>
      <c r="H154" s="356"/>
    </row>
    <row r="155" spans="1:8" ht="18.75" x14ac:dyDescent="0.3">
      <c r="A155" s="358"/>
      <c r="B155" s="194" t="s">
        <v>65</v>
      </c>
      <c r="C155" s="198" t="s">
        <v>67</v>
      </c>
      <c r="D155" s="199">
        <v>1.2</v>
      </c>
      <c r="E155" s="200">
        <v>43917</v>
      </c>
      <c r="F155" s="201" t="s">
        <v>43</v>
      </c>
      <c r="G155" s="354"/>
      <c r="H155" s="356"/>
    </row>
    <row r="156" spans="1:8" ht="18.75" x14ac:dyDescent="0.3">
      <c r="A156" s="358"/>
      <c r="B156" s="194" t="s">
        <v>65</v>
      </c>
      <c r="C156" s="198" t="s">
        <v>67</v>
      </c>
      <c r="D156" s="199">
        <v>1.2</v>
      </c>
      <c r="E156" s="200">
        <v>43917</v>
      </c>
      <c r="F156" s="201" t="s">
        <v>43</v>
      </c>
      <c r="G156" s="354"/>
      <c r="H156" s="356"/>
    </row>
    <row r="157" spans="1:8" ht="18.75" x14ac:dyDescent="0.3">
      <c r="A157" s="358"/>
      <c r="B157" s="194" t="s">
        <v>65</v>
      </c>
      <c r="C157" s="198" t="s">
        <v>67</v>
      </c>
      <c r="D157" s="199">
        <v>1.2</v>
      </c>
      <c r="E157" s="200">
        <v>43917</v>
      </c>
      <c r="F157" s="201" t="s">
        <v>43</v>
      </c>
      <c r="G157" s="354"/>
      <c r="H157" s="356"/>
    </row>
    <row r="158" spans="1:8" ht="19.5" thickBot="1" x14ac:dyDescent="0.35">
      <c r="A158" s="359"/>
      <c r="B158" s="202"/>
      <c r="C158" s="176"/>
      <c r="D158" s="203"/>
      <c r="E158" s="204"/>
      <c r="F158" s="202"/>
      <c r="G158" s="355"/>
      <c r="H158" s="357"/>
    </row>
    <row r="159" spans="1:8" ht="19.5" thickBot="1" x14ac:dyDescent="0.35">
      <c r="A159" s="166"/>
      <c r="B159" s="140"/>
      <c r="C159" s="140"/>
      <c r="D159" s="205">
        <f>SUM(D139:D157)</f>
        <v>129.39999999999998</v>
      </c>
      <c r="E159" s="147"/>
      <c r="F159" s="140"/>
      <c r="G159" s="168"/>
      <c r="H159" s="169"/>
    </row>
    <row r="160" spans="1:8" ht="19.5" thickBot="1" x14ac:dyDescent="0.35">
      <c r="A160" s="166"/>
      <c r="B160" s="140"/>
      <c r="C160" s="140"/>
      <c r="D160" s="146"/>
      <c r="E160" s="147"/>
      <c r="F160" s="140"/>
      <c r="G160" s="168"/>
      <c r="H160" s="169"/>
    </row>
    <row r="161" spans="1:8" ht="18.75" x14ac:dyDescent="0.3">
      <c r="A161" s="342" t="s">
        <v>27</v>
      </c>
      <c r="B161" s="148" t="s">
        <v>146</v>
      </c>
      <c r="C161" s="148" t="s">
        <v>270</v>
      </c>
      <c r="D161" s="149">
        <v>250.13</v>
      </c>
      <c r="E161" s="150">
        <v>43900</v>
      </c>
      <c r="F161" s="151" t="s">
        <v>41</v>
      </c>
      <c r="G161" s="346">
        <f>D167/D176</f>
        <v>1.4051147160371034E-2</v>
      </c>
      <c r="H161" s="350">
        <v>9.7999999999999997E-3</v>
      </c>
    </row>
    <row r="162" spans="1:8" ht="18.75" x14ac:dyDescent="0.3">
      <c r="A162" s="376"/>
      <c r="B162" s="206" t="s">
        <v>84</v>
      </c>
      <c r="C162" s="206" t="s">
        <v>74</v>
      </c>
      <c r="D162" s="207">
        <v>440</v>
      </c>
      <c r="E162" s="208">
        <v>43908</v>
      </c>
      <c r="F162" s="209" t="s">
        <v>41</v>
      </c>
      <c r="G162" s="377"/>
      <c r="H162" s="378"/>
    </row>
    <row r="163" spans="1:8" ht="18.75" x14ac:dyDescent="0.3">
      <c r="A163" s="343"/>
      <c r="B163" s="131" t="s">
        <v>144</v>
      </c>
      <c r="C163" s="134" t="s">
        <v>209</v>
      </c>
      <c r="D163" s="210">
        <v>1170</v>
      </c>
      <c r="E163" s="211">
        <v>43917</v>
      </c>
      <c r="F163" s="212" t="s">
        <v>45</v>
      </c>
      <c r="G163" s="347"/>
      <c r="H163" s="351"/>
    </row>
    <row r="164" spans="1:8" ht="18.75" x14ac:dyDescent="0.3">
      <c r="A164" s="343"/>
      <c r="B164" s="131" t="s">
        <v>277</v>
      </c>
      <c r="C164" s="134" t="s">
        <v>271</v>
      </c>
      <c r="D164" s="210">
        <v>520</v>
      </c>
      <c r="E164" s="211">
        <v>43917</v>
      </c>
      <c r="F164" s="212" t="s">
        <v>41</v>
      </c>
      <c r="G164" s="347"/>
      <c r="H164" s="351"/>
    </row>
    <row r="165" spans="1:8" ht="18.75" x14ac:dyDescent="0.3">
      <c r="A165" s="344"/>
      <c r="B165" s="136"/>
      <c r="C165" s="155"/>
      <c r="D165" s="213"/>
      <c r="E165" s="214"/>
      <c r="F165" s="215"/>
      <c r="G165" s="348"/>
      <c r="H165" s="352"/>
    </row>
    <row r="166" spans="1:8" ht="19.5" thickBot="1" x14ac:dyDescent="0.35">
      <c r="A166" s="345"/>
      <c r="B166" s="216"/>
      <c r="C166" s="157"/>
      <c r="D166" s="158"/>
      <c r="E166" s="159"/>
      <c r="F166" s="157"/>
      <c r="G166" s="349"/>
      <c r="H166" s="353"/>
    </row>
    <row r="167" spans="1:8" ht="19.5" thickBot="1" x14ac:dyDescent="0.35">
      <c r="A167" s="166"/>
      <c r="B167" s="140"/>
      <c r="C167" s="140"/>
      <c r="D167" s="161">
        <f>SUM(D161:D166)</f>
        <v>2380.13</v>
      </c>
      <c r="E167" s="147"/>
      <c r="F167" s="217"/>
      <c r="G167" s="218"/>
      <c r="H167" s="219"/>
    </row>
    <row r="168" spans="1:8" ht="18.75" x14ac:dyDescent="0.3">
      <c r="A168" s="166"/>
      <c r="B168" s="140"/>
      <c r="C168" s="140"/>
      <c r="D168" s="146"/>
      <c r="E168" s="147"/>
      <c r="F168" s="217"/>
      <c r="G168" s="218"/>
      <c r="H168" s="219"/>
    </row>
    <row r="169" spans="1:8" ht="18.75" x14ac:dyDescent="0.3">
      <c r="A169" s="358" t="s">
        <v>73</v>
      </c>
      <c r="B169" s="220" t="s">
        <v>272</v>
      </c>
      <c r="C169" s="220" t="s">
        <v>220</v>
      </c>
      <c r="D169" s="196">
        <v>207.02</v>
      </c>
      <c r="E169" s="175">
        <v>43921</v>
      </c>
      <c r="F169" s="171" t="s">
        <v>55</v>
      </c>
      <c r="G169" s="354">
        <v>0</v>
      </c>
      <c r="H169" s="360">
        <v>2.9600000000000001E-2</v>
      </c>
    </row>
    <row r="170" spans="1:8" ht="18.75" x14ac:dyDescent="0.3">
      <c r="A170" s="358"/>
      <c r="B170" s="221"/>
      <c r="C170" s="134"/>
      <c r="D170" s="174"/>
      <c r="E170" s="175"/>
      <c r="F170" s="171"/>
      <c r="G170" s="354"/>
      <c r="H170" s="360"/>
    </row>
    <row r="171" spans="1:8" ht="18.75" x14ac:dyDescent="0.3">
      <c r="A171" s="358"/>
      <c r="B171" s="134"/>
      <c r="C171" s="134"/>
      <c r="D171" s="174"/>
      <c r="E171" s="175"/>
      <c r="F171" s="171"/>
      <c r="G171" s="354"/>
      <c r="H171" s="360"/>
    </row>
    <row r="172" spans="1:8" ht="18.75" x14ac:dyDescent="0.3">
      <c r="A172" s="358"/>
      <c r="B172" s="134"/>
      <c r="C172" s="134"/>
      <c r="D172" s="174"/>
      <c r="E172" s="175"/>
      <c r="F172" s="171"/>
      <c r="G172" s="354"/>
      <c r="H172" s="360"/>
    </row>
    <row r="173" spans="1:8" ht="19.5" thickBot="1" x14ac:dyDescent="0.35">
      <c r="A173" s="359"/>
      <c r="B173" s="156"/>
      <c r="C173" s="157"/>
      <c r="D173" s="158"/>
      <c r="E173" s="159"/>
      <c r="F173" s="192"/>
      <c r="G173" s="355"/>
      <c r="H173" s="361"/>
    </row>
    <row r="174" spans="1:8" ht="19.5" thickBot="1" x14ac:dyDescent="0.35">
      <c r="A174" s="222"/>
      <c r="B174" s="223"/>
      <c r="C174" s="223"/>
      <c r="D174" s="224">
        <f>SUM(D169:D173)</f>
        <v>207.02</v>
      </c>
      <c r="E174" s="225"/>
      <c r="F174" s="223"/>
      <c r="G174" s="226"/>
      <c r="H174" s="227"/>
    </row>
    <row r="175" spans="1:8" ht="19.5" thickBot="1" x14ac:dyDescent="0.35">
      <c r="A175" s="140"/>
      <c r="B175" s="140"/>
      <c r="C175" s="140"/>
      <c r="D175" s="228"/>
      <c r="E175" s="229"/>
      <c r="F175" s="140"/>
      <c r="G175" s="143"/>
      <c r="H175" s="144"/>
    </row>
    <row r="176" spans="1:8" ht="19.5" thickBot="1" x14ac:dyDescent="0.35">
      <c r="A176" s="230" t="s">
        <v>30</v>
      </c>
      <c r="B176" s="231"/>
      <c r="C176" s="231"/>
      <c r="D176" s="232">
        <f>D174+D167+D159+D137+D124+D119+D113+D104+D65</f>
        <v>169390.44</v>
      </c>
      <c r="E176" s="233"/>
      <c r="F176" s="234"/>
      <c r="G176" s="235"/>
      <c r="H176" s="236"/>
    </row>
    <row r="177" spans="1:8" ht="18.75" x14ac:dyDescent="0.3">
      <c r="A177" s="237"/>
      <c r="B177" s="237"/>
      <c r="C177" s="237"/>
      <c r="D177" s="238"/>
      <c r="E177" s="239"/>
      <c r="F177" s="237"/>
      <c r="G177" s="240"/>
      <c r="H177" s="241"/>
    </row>
    <row r="178" spans="1:8" ht="18.75" x14ac:dyDescent="0.3">
      <c r="A178" s="237"/>
      <c r="B178" s="237"/>
      <c r="C178" s="237"/>
      <c r="D178" s="238"/>
      <c r="E178" s="239"/>
      <c r="F178" s="237"/>
      <c r="G178" s="240"/>
      <c r="H178" s="241"/>
    </row>
    <row r="179" spans="1:8" ht="18.75" x14ac:dyDescent="0.3">
      <c r="A179" s="237"/>
      <c r="B179" s="237"/>
      <c r="C179" s="237"/>
      <c r="D179" s="238"/>
      <c r="E179" s="239"/>
      <c r="F179" s="237"/>
      <c r="G179" s="240"/>
      <c r="H179" s="241"/>
    </row>
    <row r="180" spans="1:8" ht="18.75" x14ac:dyDescent="0.3">
      <c r="A180" s="237"/>
      <c r="B180" s="237"/>
      <c r="C180" s="237"/>
      <c r="D180" s="238"/>
      <c r="E180" s="239"/>
      <c r="F180" s="237"/>
      <c r="G180" s="240"/>
      <c r="H180" s="241"/>
    </row>
    <row r="181" spans="1:8" ht="18.75" x14ac:dyDescent="0.3">
      <c r="A181" s="237"/>
      <c r="B181" s="237"/>
      <c r="C181" s="237"/>
      <c r="D181" s="238"/>
      <c r="E181" s="239"/>
      <c r="F181" s="237"/>
      <c r="G181" s="240"/>
      <c r="H181" s="241"/>
    </row>
    <row r="182" spans="1:8" ht="18.75" x14ac:dyDescent="0.3">
      <c r="A182" s="237"/>
      <c r="B182" s="237"/>
      <c r="C182" s="237"/>
      <c r="D182" s="238"/>
      <c r="E182" s="239"/>
      <c r="F182" s="237"/>
      <c r="G182" s="240"/>
      <c r="H182" s="241"/>
    </row>
    <row r="183" spans="1:8" ht="18.75" x14ac:dyDescent="0.3">
      <c r="A183" s="237"/>
      <c r="B183" s="237"/>
      <c r="C183" s="237"/>
      <c r="D183" s="238"/>
      <c r="E183" s="239"/>
      <c r="F183" s="237"/>
      <c r="G183" s="240"/>
      <c r="H183" s="241"/>
    </row>
    <row r="184" spans="1:8" ht="18.75" x14ac:dyDescent="0.3">
      <c r="A184" s="237"/>
      <c r="B184" s="237"/>
      <c r="C184" s="237"/>
      <c r="D184" s="238"/>
      <c r="E184" s="239"/>
      <c r="F184" s="237"/>
      <c r="G184" s="240"/>
      <c r="H184" s="241"/>
    </row>
    <row r="185" spans="1:8" ht="23.25" x14ac:dyDescent="0.35">
      <c r="A185" s="237"/>
      <c r="B185" s="237"/>
      <c r="C185" s="379"/>
      <c r="D185" s="238"/>
      <c r="E185" s="239"/>
      <c r="F185" s="237"/>
      <c r="G185" s="240"/>
      <c r="H185" s="241"/>
    </row>
    <row r="186" spans="1:8" ht="26.25" x14ac:dyDescent="0.4">
      <c r="A186" s="237"/>
      <c r="B186" s="237"/>
      <c r="C186" s="380"/>
      <c r="D186" s="381"/>
      <c r="E186" s="239"/>
      <c r="F186" s="237"/>
      <c r="G186" s="240"/>
      <c r="H186" s="241"/>
    </row>
    <row r="187" spans="1:8" ht="26.25" x14ac:dyDescent="0.4">
      <c r="A187" s="237"/>
      <c r="B187" s="237"/>
      <c r="C187" s="380"/>
      <c r="D187" s="381"/>
      <c r="E187" s="239"/>
      <c r="F187" s="237"/>
      <c r="G187" s="240"/>
      <c r="H187" s="241"/>
    </row>
    <row r="188" spans="1:8" ht="26.25" x14ac:dyDescent="0.4">
      <c r="A188" s="237"/>
      <c r="B188" s="237"/>
      <c r="C188" s="382" t="s">
        <v>276</v>
      </c>
      <c r="D188" s="383"/>
      <c r="E188" s="239"/>
      <c r="F188" s="237"/>
      <c r="G188" s="240"/>
      <c r="H188" s="241"/>
    </row>
    <row r="189" spans="1:8" ht="26.25" x14ac:dyDescent="0.4">
      <c r="A189" s="237"/>
      <c r="B189" s="237"/>
      <c r="C189" s="380" t="s">
        <v>14</v>
      </c>
      <c r="D189" s="381"/>
      <c r="E189" s="239"/>
      <c r="F189" s="237"/>
      <c r="G189" s="240"/>
      <c r="H189" s="241"/>
    </row>
    <row r="190" spans="1:8" ht="26.25" x14ac:dyDescent="0.4">
      <c r="A190" s="237"/>
      <c r="B190" s="237"/>
      <c r="C190" s="380"/>
      <c r="D190" s="381"/>
      <c r="E190" s="239"/>
      <c r="F190" s="237"/>
      <c r="G190" s="240"/>
      <c r="H190" s="241"/>
    </row>
    <row r="191" spans="1:8" ht="23.25" x14ac:dyDescent="0.35">
      <c r="C191" s="379"/>
    </row>
  </sheetData>
  <mergeCells count="39">
    <mergeCell ref="A169:A173"/>
    <mergeCell ref="G169:G173"/>
    <mergeCell ref="H169:H173"/>
    <mergeCell ref="A1:H5"/>
    <mergeCell ref="A6:H7"/>
    <mergeCell ref="A137:B138"/>
    <mergeCell ref="A139:A158"/>
    <mergeCell ref="G139:G158"/>
    <mergeCell ref="H139:H158"/>
    <mergeCell ref="A161:A166"/>
    <mergeCell ref="G161:G166"/>
    <mergeCell ref="H161:H166"/>
    <mergeCell ref="A121:A123"/>
    <mergeCell ref="G121:G123"/>
    <mergeCell ref="H121:H123"/>
    <mergeCell ref="A127:A136"/>
    <mergeCell ref="G127:G136"/>
    <mergeCell ref="H127:H136"/>
    <mergeCell ref="A107:A112"/>
    <mergeCell ref="G107:G112"/>
    <mergeCell ref="H107:H112"/>
    <mergeCell ref="A115:A118"/>
    <mergeCell ref="G115:G118"/>
    <mergeCell ref="H115:H118"/>
    <mergeCell ref="A17:A64"/>
    <mergeCell ref="G17:G64"/>
    <mergeCell ref="H17:H64"/>
    <mergeCell ref="A67:A103"/>
    <mergeCell ref="G67:G103"/>
    <mergeCell ref="H67:H103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2021-05-06T12:36:15Z</cp:lastPrinted>
  <dcterms:created xsi:type="dcterms:W3CDTF">2014-10-01T16:57:45Z</dcterms:created>
  <dcterms:modified xsi:type="dcterms:W3CDTF">2021-05-06T12:37:34Z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