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lanilhas mensais - 2020\"/>
    </mc:Choice>
  </mc:AlternateContent>
  <bookViews>
    <workbookView xWindow="0" yWindow="0" windowWidth="15360" windowHeight="7050" tabRatio="500"/>
  </bookViews>
  <sheets>
    <sheet name="OSC " sheetId="1" r:id="rId1"/>
    <sheet name="Caixa diário" sheetId="8" r:id="rId2"/>
    <sheet name="Grupo Despesas" sheetId="4" r:id="rId3"/>
  </sheets>
  <definedNames>
    <definedName name="__xlnm__FilterDatabase" localSheetId="0">'OSC '!$C$28:$H$176</definedName>
    <definedName name="__xlnm__FilterDatabase_0" localSheetId="0">'OSC '!$C$28:$H$176</definedName>
  </definedNames>
  <calcPr calcId="162913"/>
</workbook>
</file>

<file path=xl/calcChain.xml><?xml version="1.0" encoding="utf-8"?>
<calcChain xmlns="http://schemas.openxmlformats.org/spreadsheetml/2006/main">
  <c r="J282" i="8" l="1"/>
  <c r="K278" i="8"/>
  <c r="J265" i="8"/>
  <c r="K254" i="8"/>
  <c r="K265" i="8" s="1"/>
  <c r="K249" i="8"/>
  <c r="J229" i="8"/>
  <c r="K218" i="8"/>
  <c r="K229" i="8" s="1"/>
  <c r="J205" i="8"/>
  <c r="K201" i="8"/>
  <c r="K205" i="8" s="1"/>
  <c r="K193" i="8"/>
  <c r="J193" i="8"/>
  <c r="K191" i="8"/>
  <c r="K177" i="8"/>
  <c r="K170" i="8"/>
  <c r="J170" i="8"/>
  <c r="K169" i="8"/>
  <c r="K163" i="8"/>
  <c r="K146" i="8"/>
  <c r="J146" i="8"/>
  <c r="J131" i="8"/>
  <c r="K130" i="8"/>
  <c r="K118" i="8"/>
  <c r="K105" i="8"/>
  <c r="K100" i="8"/>
  <c r="K131" i="8" s="1"/>
  <c r="K87" i="8"/>
  <c r="J87" i="8"/>
  <c r="K83" i="8"/>
  <c r="K69" i="8"/>
  <c r="J69" i="8"/>
  <c r="K51" i="8"/>
  <c r="K35" i="8"/>
  <c r="K29" i="8"/>
  <c r="K284" i="8" s="1"/>
  <c r="J29" i="8"/>
  <c r="J284" i="8" s="1"/>
  <c r="K14" i="8"/>
  <c r="D144" i="4" l="1"/>
  <c r="E176" i="1" l="1"/>
  <c r="D54" i="4" l="1"/>
  <c r="D176" i="4" l="1"/>
  <c r="D158" i="4" l="1"/>
  <c r="H24" i="1" l="1"/>
  <c r="D139" i="4" l="1"/>
  <c r="D192" i="4" l="1"/>
  <c r="D185" i="4"/>
  <c r="D133" i="4"/>
  <c r="D114" i="4"/>
  <c r="D194" i="4" l="1"/>
  <c r="G178" i="4" s="1"/>
  <c r="G141" i="4" l="1"/>
</calcChain>
</file>

<file path=xl/comments1.xml><?xml version="1.0" encoding="utf-8"?>
<comments xmlns="http://schemas.openxmlformats.org/spreadsheetml/2006/main">
  <authors>
    <author xml:space="preserve"> </author>
    <author>DERLEI MIRIAN PAULICCI PINHATA</author>
  </authors>
  <commentList>
    <comment ref="A17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NÃO É O PROVISIONADO E SIM O EFETIVAMENTE  RECEBIDO.</t>
        </r>
      </text>
    </comment>
    <comment ref="A18" authorId="0" shapeId="0">
      <text>
        <r>
          <rPr>
            <sz val="9"/>
            <color indexed="8"/>
            <rFont val="Segoe UI"/>
            <family val="2"/>
          </rPr>
          <t>VALOR RECEBIDO DENTRO DO MÊS (BATER COM O VALOR DO EXTRATO) 
Ex: se no ultimo dia do mês não der tempo de depositar o dinheiro, e depositar no mês subsequente é para colocar o valor na próxima planilha, ou seja no mês que foi creditado.</t>
        </r>
      </text>
    </comment>
    <comment ref="A19" authorId="0" shapeId="0">
      <text>
        <r>
          <rPr>
            <b/>
            <sz val="9"/>
            <color indexed="8"/>
            <rFont val="Segoe UI"/>
            <family val="2"/>
          </rPr>
          <t xml:space="preserve">Caso a OSC receba recursos do Município
</t>
        </r>
        <r>
          <rPr>
            <sz val="9"/>
            <color indexed="8"/>
            <rFont val="Segoe UI"/>
            <family val="2"/>
          </rPr>
          <t>Fazer uma planilha a parte demonstranto o valor recebido e suas despesas.</t>
        </r>
      </text>
    </comment>
    <comment ref="A20" authorId="0" shapeId="0">
      <text>
        <r>
          <rPr>
            <sz val="9"/>
            <color indexed="8"/>
            <rFont val="Segoe UI"/>
            <family val="2"/>
          </rPr>
          <t xml:space="preserve">Valor dos rendimentos de </t>
        </r>
        <r>
          <rPr>
            <sz val="9"/>
            <color indexed="8"/>
            <rFont val="Segoe UI"/>
            <family val="2"/>
          </rPr>
          <t xml:space="preserve">aplicações financeiras, poupanças, tec - rendimento líquido.
</t>
        </r>
      </text>
    </comment>
    <comment ref="A21" authorId="0" shapeId="0">
      <text>
        <r>
          <rPr>
            <sz val="9"/>
            <color indexed="8"/>
            <rFont val="Segoe UI"/>
            <family val="2"/>
          </rPr>
          <t xml:space="preserve">Recebimentos de aportes da OSC, doações e recebimentos de R$ 1,00 das refeições servidas além da cota estabelecida.
</t>
        </r>
      </text>
    </comment>
    <comment ref="A22" authorId="1" shapeId="0">
      <text>
        <r>
          <rPr>
            <sz val="9"/>
            <color indexed="81"/>
            <rFont val="Segoe UI"/>
            <family val="2"/>
          </rPr>
          <t xml:space="preserve">Soma dos valores: saldo anterior + valores recebidos + rendimentos de aplicações + outras receitas.
</t>
        </r>
      </text>
    </comment>
    <comment ref="A23" authorId="1" shapeId="0">
      <text>
        <r>
          <rPr>
            <sz val="9"/>
            <color indexed="81"/>
            <rFont val="Segoe UI"/>
            <family val="2"/>
          </rPr>
          <t xml:space="preserve">Despesas pagas no mês (consta débito no extrato) + despesas de Caixa - se houver
</t>
        </r>
      </text>
    </comment>
    <comment ref="A24" authorId="1" shapeId="0">
      <text>
        <r>
          <rPr>
            <sz val="9"/>
            <color indexed="81"/>
            <rFont val="Segoe UI"/>
            <family val="2"/>
          </rPr>
          <t>Esse resultado deverá obrigatoriamente  BATER com a soma dos extratos bancários + saldo do Caixa (se houver).</t>
        </r>
      </text>
    </comment>
    <comment ref="E24" authorId="1" shapeId="0">
      <text>
        <r>
          <rPr>
            <sz val="9"/>
            <color indexed="81"/>
            <rFont val="Segoe UI"/>
            <family val="2"/>
          </rPr>
          <t xml:space="preserve">Soma dos saldos dos extratos (c/c + aplicações + poupança)
</t>
        </r>
      </text>
    </comment>
    <comment ref="G28" authorId="0" shapeId="0">
      <text>
        <r>
          <rPr>
            <sz val="9"/>
            <color indexed="8"/>
            <rFont val="Segoe UI"/>
            <family val="2"/>
          </rPr>
          <t>A ordem da</t>
        </r>
        <r>
          <rPr>
            <sz val="9"/>
            <color indexed="8"/>
            <rFont val="Segoe UI"/>
            <family val="2"/>
          </rPr>
          <t xml:space="preserve"> planilha deverá ser, obrigatoriamente, o ordem de pagamento e não a de emissão da NF. 
</t>
        </r>
        <r>
          <rPr>
            <b/>
            <sz val="9"/>
            <color indexed="8"/>
            <rFont val="Segoe UI"/>
            <family val="2"/>
          </rPr>
          <t>OBS: DEIXAR AS NOTAS ARQUIVADAS NA MESMA ORDEM DA PLANILHA.</t>
        </r>
      </text>
    </comment>
    <comment ref="A29" authorId="0" shapeId="0">
      <text>
        <r>
          <rPr>
            <sz val="9"/>
            <color indexed="8"/>
            <rFont val="Verdana"/>
            <family val="2"/>
          </rPr>
          <t>Como a ordem será a da data de pagamento obedecendo o extrato, então poderão aparecer notas de meses anteriores pagas no mês vigente.</t>
        </r>
      </text>
    </comment>
  </commentList>
</comments>
</file>

<file path=xl/comments2.xml><?xml version="1.0" encoding="utf-8"?>
<comments xmlns="http://schemas.openxmlformats.org/spreadsheetml/2006/main">
  <authors>
    <author>DERLEI MIRIAN PAULICCI PINHATA</author>
  </authors>
  <commentList>
    <comment ref="H15" authorId="0" shapeId="0">
      <text>
        <r>
          <rPr>
            <b/>
            <sz val="9"/>
            <color indexed="81"/>
            <rFont val="Segoe UI"/>
            <family val="2"/>
          </rPr>
          <t>Deverá ser preenchido com o percentual estabelecido no plano de trabalho do Termo de Colaboração para cada grupo de despesas.</t>
        </r>
      </text>
    </comment>
  </commentList>
</comments>
</file>

<file path=xl/sharedStrings.xml><?xml version="1.0" encoding="utf-8"?>
<sst xmlns="http://schemas.openxmlformats.org/spreadsheetml/2006/main" count="1468" uniqueCount="337">
  <si>
    <t>Valor  Recebido SEDS</t>
  </si>
  <si>
    <t>Valor Recebido da Prefeitura</t>
  </si>
  <si>
    <t>Outras Receitas</t>
  </si>
  <si>
    <t>Saldo caixa</t>
  </si>
  <si>
    <t>Diferença</t>
  </si>
  <si>
    <t>Total</t>
  </si>
  <si>
    <t>Identificação</t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</si>
  <si>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</si>
  <si>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</si>
  <si>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</si>
  <si>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</si>
  <si>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</si>
  <si>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do Débito</t>
  </si>
  <si>
    <t>Forma de Pagamento</t>
  </si>
  <si>
    <t>Presidente</t>
  </si>
  <si>
    <t>Subtotal</t>
  </si>
  <si>
    <t>Saldo anterior (SALDO C/C + SALDO APLICAÇÕES + SALDO CAIXA)</t>
  </si>
  <si>
    <t>Valor - Recebido dos usuários</t>
  </si>
  <si>
    <t>Valor rendimentos aplicações</t>
  </si>
  <si>
    <t xml:space="preserve">Saldo  Banco </t>
  </si>
  <si>
    <t>DEMONSTRATIVO DE DESPESAS E RECEITAS DOS RECURSOS DO ESTADO</t>
  </si>
  <si>
    <t>Data emissão</t>
  </si>
  <si>
    <t>Grupo de despesas</t>
  </si>
  <si>
    <t xml:space="preserve">       Descrição do bem</t>
  </si>
  <si>
    <t xml:space="preserve">% Executado mês </t>
  </si>
  <si>
    <t>Generos Alimenticios</t>
  </si>
  <si>
    <t xml:space="preserve">Aluguel do imóvel </t>
  </si>
  <si>
    <t xml:space="preserve">Manutenção e Adaptações </t>
  </si>
  <si>
    <t>%  previsto no Plano de Trabalho</t>
  </si>
  <si>
    <t>nr documento</t>
  </si>
  <si>
    <t>VALOR TOTAL DAS DESPESAS........................................................................................</t>
  </si>
  <si>
    <t>CONCILIAÇÃO</t>
  </si>
  <si>
    <t xml:space="preserve">Despesas </t>
  </si>
  <si>
    <t>Saldo do Mês</t>
  </si>
  <si>
    <t>OSC Parceira: Associação Popular de Saúde</t>
  </si>
  <si>
    <t>CNPJ: 04.213.718/0001-17</t>
  </si>
  <si>
    <t>Responsável pela OSC: Henrique Sebastião Francé</t>
  </si>
  <si>
    <t>Telefones: (11) 2682-2017</t>
  </si>
  <si>
    <t>E-mail: associacao.aps@gmail.com</t>
  </si>
  <si>
    <t xml:space="preserve">
Associação Popular de Saúde
CNPJ: 04.213.718/0001-17
  Rua Domingos de Lucca, nº 108 – Cangaíba – SP
Tel: 2682-2017
E-mail: associacao.aps@gmail.com
</t>
  </si>
  <si>
    <t>Fatura</t>
  </si>
  <si>
    <t>Boleto</t>
  </si>
  <si>
    <t>Gouveia Serviços administrativos</t>
  </si>
  <si>
    <t>Débito</t>
  </si>
  <si>
    <t>Hortifruti</t>
  </si>
  <si>
    <t>Transferência</t>
  </si>
  <si>
    <t>Ederson Santos</t>
  </si>
  <si>
    <t>Graciete Etile</t>
  </si>
  <si>
    <t>Juliana dos Santos</t>
  </si>
  <si>
    <t>Heitor Santos</t>
  </si>
  <si>
    <t>Suellen Helena</t>
  </si>
  <si>
    <t>Jozeli Vieira</t>
  </si>
  <si>
    <t>Manoel O Souza</t>
  </si>
  <si>
    <t>Guia</t>
  </si>
  <si>
    <t>CIA Ultragaz</t>
  </si>
  <si>
    <t>OSC PARCEIRA: Associação Popular de Saúde</t>
  </si>
  <si>
    <t>Responsável pela Entidade: Henrique Sebastião Francé</t>
  </si>
  <si>
    <t>Telefone fixo e celular de contato: (11) 2682-2017 (11) 9473-032977</t>
  </si>
  <si>
    <t xml:space="preserve">             Natureza da Despesa ou Finalidade da Despesa UNIDADE Itaim Paulista</t>
  </si>
  <si>
    <t>Ronaldo Moreno</t>
  </si>
  <si>
    <t>Arlindo Venancio</t>
  </si>
  <si>
    <t xml:space="preserve">Tarifa </t>
  </si>
  <si>
    <t>transferência</t>
  </si>
  <si>
    <t>tarifa transferência de recurso</t>
  </si>
  <si>
    <t>Vivo Fixo/Brasil</t>
  </si>
  <si>
    <t xml:space="preserve"> Associação Popular de Saúde 
 CNPJ: 04.213.718/0001-17 
 Rua Domingos de Lucca, nº 108 - Cangaíba - SP 
 Tel: 2682-2017 
</t>
  </si>
  <si>
    <t>Previne Assistência Médica</t>
  </si>
  <si>
    <t>Salário</t>
  </si>
  <si>
    <t>Outras despesas inerentes ao projeto</t>
  </si>
  <si>
    <t>Folha de pagamento</t>
  </si>
  <si>
    <t>Debora Rocca</t>
  </si>
  <si>
    <t>Folha de pagamento - impostos</t>
  </si>
  <si>
    <t>Maria Solange</t>
  </si>
  <si>
    <t>Fornecimento de gáz</t>
  </si>
  <si>
    <t>Vital Cavalcanti</t>
  </si>
  <si>
    <t>R$ -</t>
  </si>
  <si>
    <t>Bom Prato Itaim Paulista</t>
  </si>
  <si>
    <t>Café</t>
  </si>
  <si>
    <t>Criança</t>
  </si>
  <si>
    <t>Adulto</t>
  </si>
  <si>
    <t>Retorno</t>
  </si>
  <si>
    <t>Excedente</t>
  </si>
  <si>
    <t>Extrato</t>
  </si>
  <si>
    <t>Total do mês</t>
  </si>
  <si>
    <t>Legenda</t>
  </si>
  <si>
    <t>Vital  Cavalcanti</t>
  </si>
  <si>
    <t>Osmar Bento</t>
  </si>
  <si>
    <t>Leopoldo Carlos</t>
  </si>
  <si>
    <t xml:space="preserve">  </t>
  </si>
  <si>
    <t xml:space="preserve">Enel </t>
  </si>
  <si>
    <t>Sabesp</t>
  </si>
  <si>
    <t>Luan M. Romeiro</t>
  </si>
  <si>
    <t>Ajuda de custo voluntariado</t>
  </si>
  <si>
    <t>Suely Bispo</t>
  </si>
  <si>
    <t>Outros materiais de consumo</t>
  </si>
  <si>
    <t>Outros serviços de terceiros</t>
  </si>
  <si>
    <t>Utilidade Pública</t>
  </si>
  <si>
    <t>Despesas Bancárias</t>
  </si>
  <si>
    <t>Inove Higiene Comércio</t>
  </si>
  <si>
    <t>HD Sistemas de limpeza descartáveis</t>
  </si>
  <si>
    <t>S.M. Serretiello Assessoria</t>
  </si>
  <si>
    <t>Leandro Marciano</t>
  </si>
  <si>
    <t xml:space="preserve">Locação imóvel </t>
  </si>
  <si>
    <t>Sindicato Sitraemfa</t>
  </si>
  <si>
    <t>Baron alimentare Ltda - ME</t>
  </si>
  <si>
    <t>Luciana M Almeida</t>
  </si>
  <si>
    <t>Gleidson Aparecido Belo</t>
  </si>
  <si>
    <t>Tarifa MSG</t>
  </si>
  <si>
    <t>Contribuição assistencial</t>
  </si>
  <si>
    <t>GPS</t>
  </si>
  <si>
    <t>Distribuidora Catropil</t>
  </si>
  <si>
    <t>Contabilidade</t>
  </si>
  <si>
    <t>Telefone,internet escritório restaurante</t>
  </si>
  <si>
    <t>Energia escritório restaurante</t>
  </si>
  <si>
    <t>Energia restaurante</t>
  </si>
  <si>
    <t xml:space="preserve">Gouveia Serviços Administrativos </t>
  </si>
  <si>
    <t>Produtos de limpeza</t>
  </si>
  <si>
    <t>Lenildo Estevão Cavalcanti</t>
  </si>
  <si>
    <t>Demervi Alves</t>
  </si>
  <si>
    <t>Diogo Araujo</t>
  </si>
  <si>
    <t>Francisca Josiana Fernandes</t>
  </si>
  <si>
    <t>Despesas administrativas</t>
  </si>
  <si>
    <t>Rateio entre os projetos</t>
  </si>
  <si>
    <t>Imposto</t>
  </si>
  <si>
    <t>FGTS</t>
  </si>
  <si>
    <t>DOC/TED</t>
  </si>
  <si>
    <t>Liliane de Melo</t>
  </si>
  <si>
    <t>Analia Souza Cruz</t>
  </si>
  <si>
    <t>Rescisão de contrato</t>
  </si>
  <si>
    <t>Ernande Pereira Lisboa</t>
  </si>
  <si>
    <t>Tarifa pacote de serviços</t>
  </si>
  <si>
    <t>Kalunga Comércio Ltda</t>
  </si>
  <si>
    <t>Camila Elisabete Nascimento</t>
  </si>
  <si>
    <t>IR Salários</t>
  </si>
  <si>
    <t xml:space="preserve">Dia </t>
  </si>
  <si>
    <t>Almoço</t>
  </si>
  <si>
    <t>Dia deposito almoço</t>
  </si>
  <si>
    <t>Valor da Nota</t>
  </si>
  <si>
    <t>Carta recibo</t>
  </si>
  <si>
    <t>Jantar</t>
  </si>
  <si>
    <t>Dia deposito jantar</t>
  </si>
  <si>
    <r>
      <rPr>
        <b/>
        <sz val="12"/>
        <color theme="1"/>
        <rFont val="Arial"/>
        <family val="2"/>
      </rPr>
      <t>Valor nota-</t>
    </r>
    <r>
      <rPr>
        <sz val="12"/>
        <color theme="1"/>
        <rFont val="Arial"/>
        <family val="2"/>
      </rPr>
      <t xml:space="preserve"> Quando retirado valor do caixa.</t>
    </r>
  </si>
  <si>
    <r>
      <rPr>
        <b/>
        <sz val="12"/>
        <color theme="1"/>
        <rFont val="Arial"/>
        <family val="2"/>
      </rPr>
      <t>Retorno-</t>
    </r>
    <r>
      <rPr>
        <sz val="12"/>
        <color theme="1"/>
        <rFont val="Arial"/>
        <family val="2"/>
      </rPr>
      <t xml:space="preserve"> Quando retirar valor do caixa que tiver sobra de valor e retornar para a conta.</t>
    </r>
  </si>
  <si>
    <t>Bobina,produtos de limpeza,descartáveis</t>
  </si>
  <si>
    <t>2ª Parcela manutenção 1ª caldeira</t>
  </si>
  <si>
    <t>DARF Aluguel comp. Fevereiro</t>
  </si>
  <si>
    <t>mês: Maio/2020</t>
  </si>
  <si>
    <t>DEMONSTRATIVO DE PAGAMENTOS POR GRUPO DE DESPESAS - MÊS MAIO/2020</t>
  </si>
  <si>
    <t>Lea Alves Maria Leme Hortifruti - ME</t>
  </si>
  <si>
    <t>000.005.827</t>
  </si>
  <si>
    <t>Nova Saboreal Doces Ltda - ME</t>
  </si>
  <si>
    <t>Doces</t>
  </si>
  <si>
    <t>Comercio de Carnes Mikail Ltda</t>
  </si>
  <si>
    <t>Figado de boi</t>
  </si>
  <si>
    <t>Emporio Mega 100 Com. De Alimentos S.A.</t>
  </si>
  <si>
    <t>Mandioca, sal</t>
  </si>
  <si>
    <t>Locação imóvel</t>
  </si>
  <si>
    <t>CDI Barra Produtos Imp e Exp Ltda</t>
  </si>
  <si>
    <t>Óleo de soja</t>
  </si>
  <si>
    <t>Frigorifico 3 Irmãos Eireli</t>
  </si>
  <si>
    <t>Pernil sem pele</t>
  </si>
  <si>
    <t>HD Sistemas de Limpeza e Descartáveis</t>
  </si>
  <si>
    <t>Marmitex,detergente,luva de vinil,limpa aluminio,saco</t>
  </si>
  <si>
    <t>Acem bovino</t>
  </si>
  <si>
    <t>Rima Mercantil</t>
  </si>
  <si>
    <t>Frios, requeijão</t>
  </si>
  <si>
    <t>Carne moida, coxa</t>
  </si>
  <si>
    <t>Coxa com sobrecoxa, linguiça calabresa</t>
  </si>
  <si>
    <t>File de frango</t>
  </si>
  <si>
    <t>Best Alimentos Eireli</t>
  </si>
  <si>
    <t>Almondega bocina, carne moida</t>
  </si>
  <si>
    <t>Café. Caldos, sal</t>
  </si>
  <si>
    <t>CIA Ultragaz S.A.</t>
  </si>
  <si>
    <t>Vivo Telefonica Brasil</t>
  </si>
  <si>
    <t>Telefone/internet escritório restaurante</t>
  </si>
  <si>
    <t>Telefone/internet restaurante</t>
  </si>
  <si>
    <t>Distribuidora de Embalagens Castropil</t>
  </si>
  <si>
    <t>Marmitex de isopor</t>
  </si>
  <si>
    <t>C.F.S Supermercados Eireli</t>
  </si>
  <si>
    <t>Pernil suino</t>
  </si>
  <si>
    <t>Nova Clara Paes e Doces</t>
  </si>
  <si>
    <t>Padaria</t>
  </si>
  <si>
    <t>Claudino do Nascimento Neto Computadores -ME</t>
  </si>
  <si>
    <t>Cola branca</t>
  </si>
  <si>
    <t>2ª Parcela manutenção caldeira</t>
  </si>
  <si>
    <t>Jose Jair Nogueira Emboava</t>
  </si>
  <si>
    <t>Fígado</t>
  </si>
  <si>
    <t>Saúde ocupacional</t>
  </si>
  <si>
    <t>Tarifa bancária</t>
  </si>
  <si>
    <t>Associação Popular de Saúde</t>
  </si>
  <si>
    <t>Devolução empréstimo janeiro</t>
  </si>
  <si>
    <t>Verisure Brasil</t>
  </si>
  <si>
    <t>Monitoramento de alarmes</t>
  </si>
  <si>
    <t>Camila E Nascimento</t>
  </si>
  <si>
    <t>Encargos folha de pagamento</t>
  </si>
  <si>
    <t>Elisabeth Fernandes Soares</t>
  </si>
  <si>
    <t>Isabela Cristina</t>
  </si>
  <si>
    <t>Brasilia Alimentos Ltda</t>
  </si>
  <si>
    <t>Arroz,feijão</t>
  </si>
  <si>
    <t xml:space="preserve">Concessionária Enel </t>
  </si>
  <si>
    <t>Energia elétrica-escritório restaurante</t>
  </si>
  <si>
    <t>Energia elétrica - restaurante</t>
  </si>
  <si>
    <t>Bucho, peito bovino</t>
  </si>
  <si>
    <t>Pernil sem pele sem osso suino</t>
  </si>
  <si>
    <t>Pernils sem osso cubos</t>
  </si>
  <si>
    <t>Hamburguer bovino</t>
  </si>
  <si>
    <t xml:space="preserve">File com sassami </t>
  </si>
  <si>
    <t>Inove Higiene Comércio e Serviços Descartáveis</t>
  </si>
  <si>
    <t>Santisséptico gel,multiuso,sabonete antiss</t>
  </si>
  <si>
    <t>Carne moida, pernil sem osso</t>
  </si>
  <si>
    <t>Linguiça calabresa,coxa sobrecoxa,lombinho</t>
  </si>
  <si>
    <t>Pernil suino, kit feijoada</t>
  </si>
  <si>
    <t>3ª Parcela manutenção caldeira</t>
  </si>
  <si>
    <t>Francisca Josiane Fernandes</t>
  </si>
  <si>
    <t>Acem em cubos</t>
  </si>
  <si>
    <t>1ª Parte Folha de pagamento</t>
  </si>
  <si>
    <t>2ª Parte Folha de pagamento</t>
  </si>
  <si>
    <t>Devolução empréstimo - nfº 163109</t>
  </si>
  <si>
    <t>Rescisão de Contrato</t>
  </si>
  <si>
    <t>Acem emcubos, bacon paleta</t>
  </si>
  <si>
    <t>4ª Parcela manutenção caldeira</t>
  </si>
  <si>
    <t>Rescisão de contrato Osmar Bento</t>
  </si>
  <si>
    <t>Guia FGTS</t>
  </si>
  <si>
    <t>Descartáveis</t>
  </si>
  <si>
    <t>Calvo Coml Imp e Exp Ltda</t>
  </si>
  <si>
    <t>Cesta básica</t>
  </si>
  <si>
    <t>Luva vinil</t>
  </si>
  <si>
    <t>Copolfood. Com. Produtos Alimentícios Ltda</t>
  </si>
  <si>
    <t>Açúcar,caldos,leite,farinhas,sal,macarrão</t>
  </si>
  <si>
    <t>Frios,requeijão, chocolate em pó</t>
  </si>
  <si>
    <t>Concessionária Sabesp</t>
  </si>
  <si>
    <t>Pagº água escritório restaurante</t>
  </si>
  <si>
    <t>Pagº água restaurante</t>
  </si>
  <si>
    <t>Lagarto, carne moida</t>
  </si>
  <si>
    <t>Lombinho congelado,moela</t>
  </si>
  <si>
    <t>Carne moida</t>
  </si>
  <si>
    <t>Alho, mandioca</t>
  </si>
  <si>
    <t>Bobina,descartáveis,sabão em pó</t>
  </si>
  <si>
    <t>Documento arrecadação de Receitas Federais</t>
  </si>
  <si>
    <t>Darf aluguel</t>
  </si>
  <si>
    <t>Sitraemfa</t>
  </si>
  <si>
    <t>Kit feijoada, pernil suino sem osso cubos</t>
  </si>
  <si>
    <t>Lombinho</t>
  </si>
  <si>
    <t>File de frango com sassami</t>
  </si>
  <si>
    <t>Kalunga Com. E Ind. Gráfica Ltda</t>
  </si>
  <si>
    <t>Papel sulfite, telefone</t>
  </si>
  <si>
    <t>Coxa sobrecoxa</t>
  </si>
  <si>
    <t>Acem bovino, coxa sobrecoxa</t>
  </si>
  <si>
    <t>Tarifa renova. Cadastro</t>
  </si>
  <si>
    <t>1ª Parcela manutenções predial</t>
  </si>
  <si>
    <t>Acem em cubos,file de frango,linguiça calabresa</t>
  </si>
  <si>
    <t>Oleo soja, sal</t>
  </si>
  <si>
    <t>Toucas,luvas,sacos,papel higiênico</t>
  </si>
  <si>
    <t>File de frango sassami</t>
  </si>
  <si>
    <t>Figado bovino, pernil suino</t>
  </si>
  <si>
    <t>Tarifa transferência de recurso</t>
  </si>
  <si>
    <t>Magazine Luiza S/A</t>
  </si>
  <si>
    <t>Smart moto G8</t>
  </si>
  <si>
    <t>IR Salário</t>
  </si>
  <si>
    <t xml:space="preserve">Pis </t>
  </si>
  <si>
    <t>Depósito diário- Maio 2020</t>
  </si>
  <si>
    <t>Saldo mês anterior conta corrente: R$ 00,00</t>
  </si>
  <si>
    <t>Saldo mês atual conta corrente: R$ 00,00</t>
  </si>
  <si>
    <t>Carta recibo nº 173</t>
  </si>
  <si>
    <t xml:space="preserve"> Total</t>
  </si>
  <si>
    <t>Carta recibo nº 174</t>
  </si>
  <si>
    <t>Carta recibo nº 175</t>
  </si>
  <si>
    <t>Carta recibo nº 176</t>
  </si>
  <si>
    <t>Carta recibo nº 177</t>
  </si>
  <si>
    <t>Carta recibo nº 178 e carta nº 178 complementar</t>
  </si>
  <si>
    <t>21/05/202</t>
  </si>
  <si>
    <t>Carta recibo nº 179</t>
  </si>
  <si>
    <t>Carta recibo nº 180</t>
  </si>
  <si>
    <t>Carta recibo nº 181</t>
  </si>
  <si>
    <t>Carta recibo nº 182</t>
  </si>
  <si>
    <t>Carta recibo nº 183</t>
  </si>
  <si>
    <t>Lenildo Estevão Calvalcante</t>
  </si>
  <si>
    <t>07/05/52020</t>
  </si>
  <si>
    <t>Elisabete Fernandes Soares</t>
  </si>
  <si>
    <t>1ª Parte salário</t>
  </si>
  <si>
    <t>2ª Parte salário</t>
  </si>
  <si>
    <t>Encargo rescisão Osmar Bento</t>
  </si>
  <si>
    <t>Pis</t>
  </si>
  <si>
    <t>Lea Alves Maria Leme</t>
  </si>
  <si>
    <t>Nova Saboreal Doces Ltda-ME</t>
  </si>
  <si>
    <t>Comércio de Carnes Mikail</t>
  </si>
  <si>
    <t>Emporio Mega 100 Com. De Alimentos</t>
  </si>
  <si>
    <t>Mandioca,sal</t>
  </si>
  <si>
    <t>CDI Barra Produtos</t>
  </si>
  <si>
    <t>Frigorífico 3 Irmãos Eireli</t>
  </si>
  <si>
    <t>Pernil</t>
  </si>
  <si>
    <t>Baron Alimentare Ltda -ME</t>
  </si>
  <si>
    <t>Coxa com sobrecoxa, linguiça</t>
  </si>
  <si>
    <t>Almondega bovina, carne moida</t>
  </si>
  <si>
    <t>Café, caldos,sal</t>
  </si>
  <si>
    <t>Nova Clara Paes</t>
  </si>
  <si>
    <t>Pão frances</t>
  </si>
  <si>
    <t>Figado</t>
  </si>
  <si>
    <t>Brasilia Alimentos</t>
  </si>
  <si>
    <t>Arroz, feijão</t>
  </si>
  <si>
    <t>Pernil sem osso em cubos</t>
  </si>
  <si>
    <t>Pernil sem pele s/osso</t>
  </si>
  <si>
    <t>File com sassami</t>
  </si>
  <si>
    <t>Linguiça calabresa,coxa,sobre coxa,lombinho</t>
  </si>
  <si>
    <t>Acem cubos, bacon paleta</t>
  </si>
  <si>
    <t>Copolfood Com. Produtos Alimentícios</t>
  </si>
  <si>
    <t>Açúcar,caldos,macarrão,leite,fari</t>
  </si>
  <si>
    <t>Frios,requeijão,chocolate em pó</t>
  </si>
  <si>
    <t>Lombinho, moela</t>
  </si>
  <si>
    <t>Kit feijoada, pernil suino</t>
  </si>
  <si>
    <t>Coxa com sobrecoxa</t>
  </si>
  <si>
    <t>Acem,file de frango,linguiça cala</t>
  </si>
  <si>
    <t>Óleo de soja,Sal</t>
  </si>
  <si>
    <t>Descartáveis,prod. Limpeza,luva</t>
  </si>
  <si>
    <t>Claudino do Nascimento Neto</t>
  </si>
  <si>
    <t>Produtos higiene</t>
  </si>
  <si>
    <t>Luvas vinil</t>
  </si>
  <si>
    <t>Toucas,luvas,sacos,papel higienico</t>
  </si>
  <si>
    <t>Saúde Ocupacional</t>
  </si>
  <si>
    <t>Telefone, internet restaurante</t>
  </si>
  <si>
    <t>04/05/202</t>
  </si>
  <si>
    <t>Água escritório restaurante</t>
  </si>
  <si>
    <t xml:space="preserve">Água restaurante </t>
  </si>
  <si>
    <t>4ª Parcela manutenção 1ª caldeira</t>
  </si>
  <si>
    <t>3ª Parcela manutenção 1ª caldeira</t>
  </si>
  <si>
    <t>1ª Parcela manutenção predial</t>
  </si>
  <si>
    <t>2ª Parcela manutenção 2ª caldeira</t>
  </si>
  <si>
    <t>Devolução empréstimo mês 01/2020</t>
  </si>
  <si>
    <t>Magazine Luiza</t>
  </si>
  <si>
    <t xml:space="preserve">Tarifa MSG </t>
  </si>
  <si>
    <t>Smrt moto G8</t>
  </si>
  <si>
    <t>Recursos Humanos</t>
  </si>
  <si>
    <t>Devolução empréstimo mês 03/2020</t>
  </si>
  <si>
    <t>Henrique Sebastião France</t>
  </si>
  <si>
    <t>Valid, Certificadora Digital</t>
  </si>
  <si>
    <t>Certificado A1</t>
  </si>
  <si>
    <t>Valid. Certificado 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</si>
</sst>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 R$ &quot;* #,##0.00\ ;&quot; R$ &quot;* \(#,##0.00\);&quot; R$ &quot;* \-#\ ;@\ "/>
    <numFmt numFmtId="165" formatCode="d/m/yyyy"/>
    <numFmt numFmtId="166" formatCode="[$R$-416]\ #,##0.00\ ;\-[$R$-416]\ #,##0.00\ ;[$R$-416]&quot; -&quot;00\ ;@\ "/>
    <numFmt numFmtId="167" formatCode="&quot; R$ &quot;* #,##0.00\ ;&quot;-R$ &quot;* #,##0.00\ ;&quot; R$ &quot;* \-#\ ;@\ "/>
    <numFmt numFmtId="168" formatCode="_(* #,##0.00_);_(* \(#,##0.00\);_(* &quot;-&quot;??_);_(@_)"/>
  </numFmts>
  <fonts count="44" x14ac:knownFonts="1"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Courier New"/>
      <family val="3"/>
    </font>
    <font>
      <sz val="12"/>
      <color indexed="8"/>
      <name val="Calibri"/>
      <family val="2"/>
      <charset val="1"/>
    </font>
    <font>
      <sz val="10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8"/>
      <name val="Calibri"/>
      <family val="2"/>
    </font>
    <font>
      <b/>
      <sz val="9"/>
      <color indexed="8"/>
      <name val="Segoe UI"/>
      <family val="2"/>
    </font>
    <font>
      <sz val="9"/>
      <color indexed="8"/>
      <name val="Segoe UI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indexed="8"/>
      <name val="Verdana"/>
      <family val="2"/>
    </font>
    <font>
      <sz val="9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Verdana"/>
      <family val="2"/>
    </font>
    <font>
      <b/>
      <sz val="12"/>
      <color rgb="FFFF0000"/>
      <name val="Arial"/>
      <family val="2"/>
    </font>
    <font>
      <b/>
      <sz val="12"/>
      <color theme="8"/>
      <name val="Arial"/>
      <family val="2"/>
    </font>
    <font>
      <b/>
      <sz val="12"/>
      <color theme="5"/>
      <name val="Arial"/>
      <family val="2"/>
    </font>
    <font>
      <b/>
      <sz val="12"/>
      <color rgb="FF00B050"/>
      <name val="Arial"/>
      <family val="2"/>
    </font>
    <font>
      <sz val="8"/>
      <color indexed="8"/>
      <name val="Verdana"/>
      <family val="2"/>
    </font>
    <font>
      <sz val="12"/>
      <color indexed="8"/>
      <name val="Arial"/>
      <family val="2"/>
    </font>
    <font>
      <b/>
      <sz val="14"/>
      <color theme="1"/>
      <name val="Comic Sans MS"/>
      <family val="4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4"/>
      <name val="Arial"/>
      <family val="2"/>
    </font>
    <font>
      <u/>
      <sz val="14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  <charset val="1"/>
    </font>
    <font>
      <b/>
      <sz val="14"/>
      <color indexed="8"/>
      <name val="Comic Sans MS"/>
      <family val="4"/>
    </font>
    <font>
      <sz val="14"/>
      <color indexed="8"/>
      <name val="Comic Sans MS"/>
      <family val="4"/>
    </font>
    <font>
      <b/>
      <sz val="14"/>
      <name val="Verdana"/>
      <family val="2"/>
    </font>
    <font>
      <b/>
      <sz val="14"/>
      <color indexed="8"/>
      <name val="Verdana"/>
      <family val="2"/>
    </font>
    <font>
      <sz val="14"/>
      <color indexed="8"/>
      <name val="Verdana"/>
      <family val="2"/>
    </font>
    <font>
      <u/>
      <sz val="14"/>
      <color indexed="12"/>
      <name val="Verdana"/>
      <family val="2"/>
    </font>
    <font>
      <sz val="14"/>
      <name val="Verdana"/>
      <family val="2"/>
    </font>
    <font>
      <sz val="20"/>
      <color indexed="8"/>
      <name val="Calibri"/>
      <family val="2"/>
      <charset val="1"/>
    </font>
    <font>
      <sz val="16"/>
      <color indexed="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43"/>
      </patternFill>
    </fill>
    <fill>
      <patternFill patternType="solid">
        <fgColor rgb="FFFFFF00"/>
        <bgColor indexed="64"/>
      </patternFill>
    </fill>
  </fills>
  <borders count="73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5" fillId="0" borderId="0" applyBorder="0" applyProtection="0"/>
    <xf numFmtId="166" fontId="6" fillId="0" borderId="0" applyFill="0" applyBorder="0" applyAlignment="0" applyProtection="0"/>
    <xf numFmtId="0" fontId="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9" fontId="1" fillId="0" borderId="0" applyFill="0" applyBorder="0" applyAlignment="0" applyProtection="0"/>
    <xf numFmtId="168" fontId="13" fillId="0" borderId="0" applyFont="0" applyFill="0" applyBorder="0" applyAlignment="0" applyProtection="0"/>
    <xf numFmtId="43" fontId="1" fillId="0" borderId="0" applyFill="0" applyBorder="0" applyAlignment="0" applyProtection="0"/>
  </cellStyleXfs>
  <cellXfs count="393">
    <xf numFmtId="0" fontId="0" fillId="0" borderId="0" xfId="0"/>
    <xf numFmtId="0" fontId="3" fillId="0" borderId="0" xfId="0" applyFont="1"/>
    <xf numFmtId="0" fontId="15" fillId="0" borderId="10" xfId="0" applyFont="1" applyBorder="1"/>
    <xf numFmtId="4" fontId="0" fillId="0" borderId="0" xfId="0" applyNumberFormat="1"/>
    <xf numFmtId="10" fontId="0" fillId="0" borderId="0" xfId="0" applyNumberFormat="1"/>
    <xf numFmtId="14" fontId="0" fillId="0" borderId="0" xfId="0" applyNumberForma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164" fontId="14" fillId="0" borderId="0" xfId="0" applyNumberFormat="1" applyFont="1"/>
    <xf numFmtId="3" fontId="14" fillId="0" borderId="0" xfId="0" applyNumberFormat="1" applyFont="1" applyAlignment="1">
      <alignment horizontal="center"/>
    </xf>
    <xf numFmtId="14" fontId="14" fillId="0" borderId="0" xfId="0" applyNumberFormat="1" applyFont="1"/>
    <xf numFmtId="37" fontId="14" fillId="3" borderId="1" xfId="0" applyNumberFormat="1" applyFont="1" applyFill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10" fontId="1" fillId="0" borderId="0" xfId="8" applyNumberFormat="1"/>
    <xf numFmtId="0" fontId="21" fillId="0" borderId="10" xfId="0" applyFont="1" applyBorder="1" applyAlignment="1">
      <alignment horizontal="center"/>
    </xf>
    <xf numFmtId="0" fontId="18" fillId="0" borderId="10" xfId="0" applyFont="1" applyBorder="1"/>
    <xf numFmtId="44" fontId="20" fillId="0" borderId="10" xfId="0" applyNumberFormat="1" applyFont="1" applyBorder="1" applyAlignment="1">
      <alignment horizontal="right"/>
    </xf>
    <xf numFmtId="44" fontId="20" fillId="0" borderId="10" xfId="0" applyNumberFormat="1" applyFont="1" applyBorder="1"/>
    <xf numFmtId="0" fontId="14" fillId="0" borderId="3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37" fontId="24" fillId="3" borderId="1" xfId="0" applyNumberFormat="1" applyFont="1" applyFill="1" applyBorder="1" applyAlignment="1">
      <alignment horizontal="center" vertical="center"/>
    </xf>
    <xf numFmtId="14" fontId="18" fillId="0" borderId="13" xfId="0" applyNumberFormat="1" applyFont="1" applyBorder="1" applyAlignment="1"/>
    <xf numFmtId="14" fontId="18" fillId="0" borderId="17" xfId="0" applyNumberFormat="1" applyFont="1" applyBorder="1" applyAlignment="1"/>
    <xf numFmtId="44" fontId="20" fillId="0" borderId="10" xfId="0" applyNumberFormat="1" applyFont="1" applyBorder="1" applyAlignment="1">
      <alignment horizontal="center"/>
    </xf>
    <xf numFmtId="44" fontId="17" fillId="0" borderId="10" xfId="0" applyNumberFormat="1" applyFont="1" applyBorder="1" applyAlignment="1"/>
    <xf numFmtId="44" fontId="18" fillId="0" borderId="70" xfId="0" applyNumberFormat="1" applyFont="1" applyBorder="1" applyAlignment="1">
      <alignment horizontal="center"/>
    </xf>
    <xf numFmtId="44" fontId="20" fillId="0" borderId="71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44" fontId="15" fillId="0" borderId="10" xfId="0" applyNumberFormat="1" applyFont="1" applyBorder="1" applyAlignment="1">
      <alignment horizontal="center"/>
    </xf>
    <xf numFmtId="44" fontId="18" fillId="0" borderId="10" xfId="0" applyNumberFormat="1" applyFont="1" applyBorder="1"/>
    <xf numFmtId="44" fontId="17" fillId="0" borderId="10" xfId="0" applyNumberFormat="1" applyFont="1" applyBorder="1"/>
    <xf numFmtId="14" fontId="17" fillId="0" borderId="10" xfId="0" applyNumberFormat="1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14" fontId="18" fillId="0" borderId="63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44" fontId="18" fillId="0" borderId="10" xfId="0" applyNumberFormat="1" applyFont="1" applyBorder="1" applyAlignment="1">
      <alignment horizontal="center"/>
    </xf>
    <xf numFmtId="44" fontId="17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44" fontId="3" fillId="0" borderId="10" xfId="0" applyNumberFormat="1" applyFont="1" applyBorder="1"/>
    <xf numFmtId="0" fontId="25" fillId="0" borderId="0" xfId="0" applyFont="1"/>
    <xf numFmtId="0" fontId="28" fillId="3" borderId="0" xfId="4" applyFont="1" applyFill="1" applyBorder="1" applyAlignment="1"/>
    <xf numFmtId="4" fontId="28" fillId="3" borderId="0" xfId="4" applyNumberFormat="1" applyFont="1" applyFill="1" applyBorder="1" applyAlignment="1"/>
    <xf numFmtId="14" fontId="28" fillId="3" borderId="0" xfId="4" applyNumberFormat="1" applyFont="1" applyFill="1" applyBorder="1" applyAlignment="1">
      <alignment horizontal="center"/>
    </xf>
    <xf numFmtId="10" fontId="29" fillId="3" borderId="0" xfId="8" applyNumberFormat="1" applyFont="1" applyFill="1" applyBorder="1" applyAlignment="1"/>
    <xf numFmtId="10" fontId="27" fillId="3" borderId="0" xfId="0" applyNumberFormat="1" applyFont="1" applyFill="1" applyBorder="1" applyAlignment="1">
      <alignment horizontal="center" vertical="center"/>
    </xf>
    <xf numFmtId="0" fontId="27" fillId="3" borderId="35" xfId="4" applyFont="1" applyFill="1" applyBorder="1" applyAlignment="1"/>
    <xf numFmtId="0" fontId="27" fillId="3" borderId="21" xfId="4" applyFont="1" applyFill="1" applyBorder="1" applyAlignment="1"/>
    <xf numFmtId="4" fontId="28" fillId="3" borderId="21" xfId="4" applyNumberFormat="1" applyFont="1" applyFill="1" applyBorder="1" applyAlignment="1"/>
    <xf numFmtId="14" fontId="28" fillId="3" borderId="21" xfId="4" applyNumberFormat="1" applyFont="1" applyFill="1" applyBorder="1" applyAlignment="1">
      <alignment horizontal="center"/>
    </xf>
    <xf numFmtId="0" fontId="28" fillId="3" borderId="21" xfId="4" applyFont="1" applyFill="1" applyBorder="1" applyAlignment="1"/>
    <xf numFmtId="10" fontId="29" fillId="3" borderId="21" xfId="8" applyNumberFormat="1" applyFont="1" applyFill="1" applyBorder="1" applyAlignment="1"/>
    <xf numFmtId="10" fontId="27" fillId="3" borderId="24" xfId="0" applyNumberFormat="1" applyFont="1" applyFill="1" applyBorder="1" applyAlignment="1">
      <alignment horizontal="center" vertical="center"/>
    </xf>
    <xf numFmtId="0" fontId="27" fillId="3" borderId="7" xfId="4" applyFont="1" applyFill="1" applyBorder="1" applyAlignment="1"/>
    <xf numFmtId="0" fontId="27" fillId="3" borderId="0" xfId="4" applyFont="1" applyFill="1" applyBorder="1" applyAlignment="1"/>
    <xf numFmtId="10" fontId="27" fillId="3" borderId="8" xfId="0" applyNumberFormat="1" applyFont="1" applyFill="1" applyBorder="1" applyAlignment="1">
      <alignment horizontal="center" vertical="center"/>
    </xf>
    <xf numFmtId="10" fontId="28" fillId="3" borderId="8" xfId="4" applyNumberFormat="1" applyFont="1" applyFill="1" applyBorder="1" applyAlignment="1"/>
    <xf numFmtId="0" fontId="27" fillId="3" borderId="34" xfId="4" applyFont="1" applyFill="1" applyBorder="1" applyAlignment="1"/>
    <xf numFmtId="0" fontId="27" fillId="3" borderId="22" xfId="4" applyFont="1" applyFill="1" applyBorder="1" applyAlignment="1"/>
    <xf numFmtId="4" fontId="30" fillId="3" borderId="22" xfId="2" applyNumberFormat="1" applyFont="1" applyFill="1" applyBorder="1" applyAlignment="1" applyProtection="1"/>
    <xf numFmtId="14" fontId="30" fillId="3" borderId="22" xfId="2" applyNumberFormat="1" applyFont="1" applyFill="1" applyBorder="1" applyAlignment="1" applyProtection="1">
      <alignment horizontal="center"/>
    </xf>
    <xf numFmtId="0" fontId="30" fillId="3" borderId="22" xfId="2" applyFont="1" applyFill="1" applyBorder="1" applyAlignment="1" applyProtection="1"/>
    <xf numFmtId="10" fontId="29" fillId="3" borderId="22" xfId="8" applyNumberFormat="1" applyFont="1" applyFill="1" applyBorder="1" applyAlignment="1" applyProtection="1"/>
    <xf numFmtId="10" fontId="30" fillId="3" borderId="25" xfId="2" applyNumberFormat="1" applyFont="1" applyFill="1" applyBorder="1" applyAlignment="1" applyProtection="1"/>
    <xf numFmtId="0" fontId="16" fillId="0" borderId="10" xfId="0" applyFont="1" applyFill="1" applyBorder="1" applyAlignment="1">
      <alignment horizontal="left"/>
    </xf>
    <xf numFmtId="4" fontId="16" fillId="3" borderId="10" xfId="3" applyNumberFormat="1" applyFont="1" applyFill="1" applyBorder="1"/>
    <xf numFmtId="14" fontId="16" fillId="0" borderId="10" xfId="0" applyNumberFormat="1" applyFont="1" applyFill="1" applyBorder="1" applyAlignment="1">
      <alignment horizontal="center" vertical="center" wrapText="1"/>
    </xf>
    <xf numFmtId="0" fontId="32" fillId="0" borderId="10" xfId="0" applyFont="1" applyBorder="1"/>
    <xf numFmtId="14" fontId="16" fillId="0" borderId="10" xfId="0" applyNumberFormat="1" applyFont="1" applyFill="1" applyBorder="1" applyAlignment="1">
      <alignment horizontal="center"/>
    </xf>
    <xf numFmtId="0" fontId="16" fillId="0" borderId="63" xfId="0" applyFont="1" applyFill="1" applyBorder="1" applyAlignment="1">
      <alignment horizontal="left"/>
    </xf>
    <xf numFmtId="4" fontId="16" fillId="3" borderId="63" xfId="3" applyNumberFormat="1" applyFont="1" applyFill="1" applyBorder="1"/>
    <xf numFmtId="14" fontId="16" fillId="0" borderId="63" xfId="0" applyNumberFormat="1" applyFont="1" applyFill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/>
    <xf numFmtId="4" fontId="31" fillId="3" borderId="26" xfId="3" applyNumberFormat="1" applyFont="1" applyFill="1" applyBorder="1" applyAlignment="1">
      <alignment vertical="center"/>
    </xf>
    <xf numFmtId="14" fontId="32" fillId="3" borderId="0" xfId="3" applyNumberFormat="1" applyFont="1" applyFill="1" applyBorder="1" applyAlignment="1">
      <alignment horizontal="center" vertical="center"/>
    </xf>
    <xf numFmtId="10" fontId="29" fillId="0" borderId="0" xfId="8" applyNumberFormat="1" applyFont="1" applyBorder="1"/>
    <xf numFmtId="10" fontId="32" fillId="0" borderId="0" xfId="0" applyNumberFormat="1" applyFont="1" applyBorder="1"/>
    <xf numFmtId="0" fontId="32" fillId="0" borderId="0" xfId="0" applyFont="1"/>
    <xf numFmtId="4" fontId="32" fillId="0" borderId="0" xfId="3" applyNumberFormat="1" applyFont="1" applyBorder="1" applyAlignment="1">
      <alignment vertical="center"/>
    </xf>
    <xf numFmtId="14" fontId="32" fillId="0" borderId="0" xfId="3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left"/>
    </xf>
    <xf numFmtId="4" fontId="16" fillId="3" borderId="14" xfId="3" applyNumberFormat="1" applyFont="1" applyFill="1" applyBorder="1"/>
    <xf numFmtId="14" fontId="16" fillId="0" borderId="14" xfId="0" applyNumberFormat="1" applyFont="1" applyFill="1" applyBorder="1" applyAlignment="1">
      <alignment horizontal="center" vertical="center" wrapText="1"/>
    </xf>
    <xf numFmtId="0" fontId="32" fillId="0" borderId="14" xfId="0" applyFont="1" applyBorder="1"/>
    <xf numFmtId="166" fontId="16" fillId="0" borderId="10" xfId="3" applyFont="1" applyFill="1" applyBorder="1" applyAlignment="1">
      <alignment horizontal="left"/>
    </xf>
    <xf numFmtId="14" fontId="16" fillId="0" borderId="10" xfId="0" applyNumberFormat="1" applyFont="1" applyFill="1" applyBorder="1" applyAlignment="1">
      <alignment horizontal="left"/>
    </xf>
    <xf numFmtId="14" fontId="16" fillId="0" borderId="63" xfId="0" applyNumberFormat="1" applyFont="1" applyFill="1" applyBorder="1" applyAlignment="1">
      <alignment horizontal="center" vertical="center" wrapText="1"/>
    </xf>
    <xf numFmtId="0" fontId="32" fillId="0" borderId="63" xfId="0" applyFont="1" applyBorder="1"/>
    <xf numFmtId="0" fontId="32" fillId="0" borderId="15" xfId="0" applyFont="1" applyBorder="1" applyAlignment="1">
      <alignment horizontal="left"/>
    </xf>
    <xf numFmtId="0" fontId="32" fillId="0" borderId="15" xfId="0" applyFont="1" applyBorder="1"/>
    <xf numFmtId="4" fontId="32" fillId="0" borderId="15" xfId="3" applyNumberFormat="1" applyFont="1" applyBorder="1" applyAlignment="1">
      <alignment vertical="center"/>
    </xf>
    <xf numFmtId="14" fontId="32" fillId="0" borderId="15" xfId="3" applyNumberFormat="1" applyFont="1" applyBorder="1" applyAlignment="1">
      <alignment horizontal="center" vertical="center"/>
    </xf>
    <xf numFmtId="14" fontId="32" fillId="0" borderId="15" xfId="0" applyNumberFormat="1" applyFont="1" applyBorder="1"/>
    <xf numFmtId="4" fontId="31" fillId="0" borderId="26" xfId="3" applyNumberFormat="1" applyFont="1" applyBorder="1" applyAlignment="1">
      <alignment vertical="center"/>
    </xf>
    <xf numFmtId="0" fontId="32" fillId="0" borderId="21" xfId="0" applyFont="1" applyBorder="1"/>
    <xf numFmtId="0" fontId="16" fillId="3" borderId="10" xfId="0" applyFont="1" applyFill="1" applyBorder="1" applyAlignment="1"/>
    <xf numFmtId="4" fontId="16" fillId="3" borderId="10" xfId="9" applyNumberFormat="1" applyFont="1" applyFill="1" applyBorder="1" applyAlignment="1">
      <alignment horizontal="right"/>
    </xf>
    <xf numFmtId="14" fontId="16" fillId="0" borderId="10" xfId="0" applyNumberFormat="1" applyFont="1" applyBorder="1" applyAlignment="1">
      <alignment horizontal="center"/>
    </xf>
    <xf numFmtId="0" fontId="32" fillId="0" borderId="0" xfId="0" applyFont="1" applyBorder="1" applyAlignment="1">
      <alignment vertical="center" wrapText="1"/>
    </xf>
    <xf numFmtId="4" fontId="31" fillId="0" borderId="27" xfId="3" applyNumberFormat="1" applyFont="1" applyBorder="1" applyAlignment="1">
      <alignment vertical="center"/>
    </xf>
    <xf numFmtId="10" fontId="29" fillId="0" borderId="0" xfId="8" applyNumberFormat="1" applyFont="1" applyBorder="1" applyAlignment="1">
      <alignment vertical="center"/>
    </xf>
    <xf numFmtId="10" fontId="32" fillId="0" borderId="0" xfId="0" applyNumberFormat="1" applyFont="1" applyBorder="1" applyAlignment="1">
      <alignment vertical="center"/>
    </xf>
    <xf numFmtId="14" fontId="16" fillId="3" borderId="10" xfId="0" applyNumberFormat="1" applyFont="1" applyFill="1" applyBorder="1" applyAlignment="1">
      <alignment horizontal="center"/>
    </xf>
    <xf numFmtId="0" fontId="32" fillId="0" borderId="12" xfId="0" applyFont="1" applyBorder="1"/>
    <xf numFmtId="4" fontId="16" fillId="3" borderId="10" xfId="0" applyNumberFormat="1" applyFont="1" applyFill="1" applyBorder="1" applyAlignment="1"/>
    <xf numFmtId="4" fontId="16" fillId="3" borderId="12" xfId="10" applyNumberFormat="1" applyFont="1" applyFill="1" applyBorder="1" applyAlignment="1"/>
    <xf numFmtId="4" fontId="32" fillId="0" borderId="10" xfId="3" applyNumberFormat="1" applyFont="1" applyBorder="1"/>
    <xf numFmtId="14" fontId="32" fillId="0" borderId="10" xfId="0" applyNumberFormat="1" applyFont="1" applyBorder="1" applyAlignment="1">
      <alignment horizontal="center"/>
    </xf>
    <xf numFmtId="0" fontId="32" fillId="3" borderId="15" xfId="0" applyFont="1" applyFill="1" applyBorder="1"/>
    <xf numFmtId="4" fontId="32" fillId="0" borderId="15" xfId="3" applyNumberFormat="1" applyFont="1" applyBorder="1"/>
    <xf numFmtId="14" fontId="32" fillId="0" borderId="15" xfId="0" applyNumberFormat="1" applyFont="1" applyBorder="1" applyAlignment="1">
      <alignment horizontal="center"/>
    </xf>
    <xf numFmtId="0" fontId="32" fillId="0" borderId="18" xfId="0" applyFont="1" applyBorder="1"/>
    <xf numFmtId="0" fontId="16" fillId="3" borderId="14" xfId="0" applyFont="1" applyFill="1" applyBorder="1" applyAlignment="1"/>
    <xf numFmtId="4" fontId="16" fillId="3" borderId="14" xfId="9" applyNumberFormat="1" applyFont="1" applyFill="1" applyBorder="1" applyAlignment="1">
      <alignment horizontal="right"/>
    </xf>
    <xf numFmtId="14" fontId="16" fillId="0" borderId="14" xfId="0" applyNumberFormat="1" applyFont="1" applyBorder="1" applyAlignment="1">
      <alignment horizontal="center"/>
    </xf>
    <xf numFmtId="0" fontId="32" fillId="3" borderId="10" xfId="0" applyFont="1" applyFill="1" applyBorder="1" applyAlignment="1">
      <alignment horizontal="left"/>
    </xf>
    <xf numFmtId="0" fontId="32" fillId="3" borderId="10" xfId="0" applyFont="1" applyFill="1" applyBorder="1"/>
    <xf numFmtId="4" fontId="32" fillId="3" borderId="10" xfId="3" applyNumberFormat="1" applyFont="1" applyFill="1" applyBorder="1" applyAlignment="1">
      <alignment horizontal="right"/>
    </xf>
    <xf numFmtId="14" fontId="32" fillId="3" borderId="10" xfId="3" applyNumberFormat="1" applyFont="1" applyFill="1" applyBorder="1" applyAlignment="1">
      <alignment horizontal="center"/>
    </xf>
    <xf numFmtId="14" fontId="32" fillId="3" borderId="10" xfId="0" applyNumberFormat="1" applyFont="1" applyFill="1" applyBorder="1"/>
    <xf numFmtId="14" fontId="32" fillId="0" borderId="0" xfId="0" applyNumberFormat="1" applyFont="1" applyBorder="1" applyAlignment="1"/>
    <xf numFmtId="14" fontId="32" fillId="0" borderId="0" xfId="0" applyNumberFormat="1" applyFont="1" applyBorder="1" applyAlignment="1">
      <alignment horizontal="center" vertical="center"/>
    </xf>
    <xf numFmtId="4" fontId="32" fillId="0" borderId="0" xfId="0" applyNumberFormat="1" applyFont="1" applyBorder="1" applyAlignment="1">
      <alignment vertical="center"/>
    </xf>
    <xf numFmtId="4" fontId="32" fillId="0" borderId="63" xfId="3" applyNumberFormat="1" applyFont="1" applyBorder="1"/>
    <xf numFmtId="14" fontId="32" fillId="0" borderId="63" xfId="0" applyNumberFormat="1" applyFont="1" applyBorder="1" applyAlignment="1">
      <alignment horizontal="center"/>
    </xf>
    <xf numFmtId="0" fontId="32" fillId="0" borderId="66" xfId="0" applyFont="1" applyBorder="1"/>
    <xf numFmtId="14" fontId="32" fillId="0" borderId="18" xfId="0" applyNumberFormat="1" applyFont="1" applyBorder="1"/>
    <xf numFmtId="4" fontId="31" fillId="0" borderId="26" xfId="3" applyNumberFormat="1" applyFont="1" applyBorder="1" applyAlignment="1">
      <alignment horizontal="right" vertical="center"/>
    </xf>
    <xf numFmtId="0" fontId="32" fillId="0" borderId="17" xfId="0" applyFont="1" applyBorder="1" applyAlignment="1">
      <alignment horizontal="left"/>
    </xf>
    <xf numFmtId="0" fontId="32" fillId="0" borderId="10" xfId="0" applyFont="1" applyBorder="1" applyAlignment="1"/>
    <xf numFmtId="4" fontId="32" fillId="3" borderId="10" xfId="3" applyNumberFormat="1" applyFont="1" applyFill="1" applyBorder="1"/>
    <xf numFmtId="0" fontId="32" fillId="0" borderId="11" xfId="0" applyFont="1" applyBorder="1"/>
    <xf numFmtId="0" fontId="32" fillId="0" borderId="17" xfId="0" applyFont="1" applyBorder="1" applyAlignment="1"/>
    <xf numFmtId="4" fontId="32" fillId="3" borderId="17" xfId="3" applyNumberFormat="1" applyFont="1" applyFill="1" applyBorder="1"/>
    <xf numFmtId="14" fontId="32" fillId="0" borderId="17" xfId="0" applyNumberFormat="1" applyFont="1" applyBorder="1" applyAlignment="1">
      <alignment horizontal="center"/>
    </xf>
    <xf numFmtId="0" fontId="32" fillId="0" borderId="19" xfId="0" applyFont="1" applyBorder="1"/>
    <xf numFmtId="0" fontId="32" fillId="3" borderId="18" xfId="0" applyFont="1" applyFill="1" applyBorder="1"/>
    <xf numFmtId="4" fontId="32" fillId="3" borderId="15" xfId="3" applyNumberFormat="1" applyFont="1" applyFill="1" applyBorder="1"/>
    <xf numFmtId="14" fontId="32" fillId="3" borderId="15" xfId="0" applyNumberFormat="1" applyFont="1" applyFill="1" applyBorder="1" applyAlignment="1">
      <alignment horizontal="center"/>
    </xf>
    <xf numFmtId="166" fontId="33" fillId="0" borderId="26" xfId="3" applyFont="1" applyBorder="1" applyAlignment="1">
      <alignment vertical="center"/>
    </xf>
    <xf numFmtId="0" fontId="16" fillId="0" borderId="17" xfId="0" applyFont="1" applyFill="1" applyBorder="1" applyAlignment="1">
      <alignment horizontal="left"/>
    </xf>
    <xf numFmtId="4" fontId="16" fillId="3" borderId="17" xfId="3" applyNumberFormat="1" applyFont="1" applyFill="1" applyBorder="1"/>
    <xf numFmtId="14" fontId="16" fillId="0" borderId="17" xfId="0" applyNumberFormat="1" applyFont="1" applyFill="1" applyBorder="1" applyAlignment="1">
      <alignment horizontal="center" vertical="center" wrapText="1"/>
    </xf>
    <xf numFmtId="0" fontId="32" fillId="0" borderId="17" xfId="0" applyFont="1" applyBorder="1"/>
    <xf numFmtId="4" fontId="32" fillId="0" borderId="10" xfId="3" applyNumberFormat="1" applyFont="1" applyBorder="1" applyAlignment="1">
      <alignment vertical="center"/>
    </xf>
    <xf numFmtId="14" fontId="32" fillId="0" borderId="10" xfId="3" applyNumberFormat="1" applyFont="1" applyBorder="1" applyAlignment="1">
      <alignment horizontal="center" vertical="center"/>
    </xf>
    <xf numFmtId="14" fontId="32" fillId="0" borderId="10" xfId="0" applyNumberFormat="1" applyFont="1" applyBorder="1"/>
    <xf numFmtId="4" fontId="32" fillId="0" borderId="63" xfId="3" applyNumberFormat="1" applyFont="1" applyBorder="1" applyAlignment="1">
      <alignment vertical="center"/>
    </xf>
    <xf numFmtId="14" fontId="32" fillId="0" borderId="63" xfId="3" applyNumberFormat="1" applyFont="1" applyBorder="1" applyAlignment="1">
      <alignment horizontal="center" vertical="center"/>
    </xf>
    <xf numFmtId="14" fontId="32" fillId="0" borderId="63" xfId="0" applyNumberFormat="1" applyFont="1" applyBorder="1"/>
    <xf numFmtId="0" fontId="16" fillId="0" borderId="15" xfId="0" applyFont="1" applyFill="1" applyBorder="1" applyAlignment="1">
      <alignment horizontal="left"/>
    </xf>
    <xf numFmtId="0" fontId="32" fillId="0" borderId="16" xfId="0" applyFont="1" applyBorder="1"/>
    <xf numFmtId="10" fontId="29" fillId="0" borderId="23" xfId="8" applyNumberFormat="1" applyFont="1" applyBorder="1" applyAlignment="1">
      <alignment vertical="center"/>
    </xf>
    <xf numFmtId="10" fontId="32" fillId="0" borderId="8" xfId="0" applyNumberFormat="1" applyFont="1" applyBorder="1" applyAlignment="1">
      <alignment vertical="center"/>
    </xf>
    <xf numFmtId="0" fontId="32" fillId="3" borderId="12" xfId="0" applyFont="1" applyFill="1" applyBorder="1"/>
    <xf numFmtId="0" fontId="32" fillId="0" borderId="10" xfId="0" applyFont="1" applyBorder="1" applyAlignment="1">
      <alignment horizontal="left"/>
    </xf>
    <xf numFmtId="0" fontId="32" fillId="3" borderId="20" xfId="0" applyFont="1" applyFill="1" applyBorder="1"/>
    <xf numFmtId="0" fontId="32" fillId="3" borderId="0" xfId="0" applyFont="1" applyFill="1" applyBorder="1"/>
    <xf numFmtId="4" fontId="31" fillId="3" borderId="27" xfId="3" applyNumberFormat="1" applyFont="1" applyFill="1" applyBorder="1"/>
    <xf numFmtId="14" fontId="32" fillId="3" borderId="0" xfId="3" applyNumberFormat="1" applyFont="1" applyFill="1" applyBorder="1" applyAlignment="1">
      <alignment horizontal="center"/>
    </xf>
    <xf numFmtId="10" fontId="29" fillId="3" borderId="0" xfId="8" applyNumberFormat="1" applyFont="1" applyFill="1" applyBorder="1"/>
    <xf numFmtId="10" fontId="32" fillId="3" borderId="0" xfId="0" applyNumberFormat="1" applyFont="1" applyFill="1" applyBorder="1"/>
    <xf numFmtId="4" fontId="32" fillId="0" borderId="0" xfId="3" applyNumberFormat="1" applyFont="1" applyBorder="1"/>
    <xf numFmtId="14" fontId="32" fillId="0" borderId="0" xfId="3" applyNumberFormat="1" applyFont="1" applyBorder="1" applyAlignment="1">
      <alignment horizontal="center"/>
    </xf>
    <xf numFmtId="0" fontId="31" fillId="3" borderId="55" xfId="0" applyFont="1" applyFill="1" applyBorder="1"/>
    <xf numFmtId="14" fontId="31" fillId="3" borderId="56" xfId="0" applyNumberFormat="1" applyFont="1" applyFill="1" applyBorder="1" applyAlignment="1"/>
    <xf numFmtId="4" fontId="31" fillId="3" borderId="56" xfId="3" applyNumberFormat="1" applyFont="1" applyFill="1" applyBorder="1"/>
    <xf numFmtId="14" fontId="16" fillId="0" borderId="56" xfId="3" applyNumberFormat="1" applyFont="1" applyFill="1" applyBorder="1" applyAlignment="1">
      <alignment horizontal="center"/>
    </xf>
    <xf numFmtId="0" fontId="32" fillId="3" borderId="56" xfId="0" applyFont="1" applyFill="1" applyBorder="1" applyAlignment="1">
      <alignment horizontal="center"/>
    </xf>
    <xf numFmtId="10" fontId="29" fillId="3" borderId="56" xfId="8" applyNumberFormat="1" applyFont="1" applyFill="1" applyBorder="1"/>
    <xf numFmtId="10" fontId="32" fillId="3" borderId="57" xfId="0" applyNumberFormat="1" applyFont="1" applyFill="1" applyBorder="1"/>
    <xf numFmtId="0" fontId="34" fillId="0" borderId="0" xfId="0" applyFont="1"/>
    <xf numFmtId="4" fontId="34" fillId="0" borderId="0" xfId="0" applyNumberFormat="1" applyFont="1"/>
    <xf numFmtId="14" fontId="34" fillId="0" borderId="0" xfId="0" applyNumberFormat="1" applyFont="1" applyAlignment="1">
      <alignment horizontal="center"/>
    </xf>
    <xf numFmtId="10" fontId="29" fillId="0" borderId="0" xfId="8" applyNumberFormat="1" applyFont="1"/>
    <xf numFmtId="10" fontId="34" fillId="0" borderId="0" xfId="0" applyNumberFormat="1" applyFont="1"/>
    <xf numFmtId="0" fontId="38" fillId="0" borderId="7" xfId="1" applyFont="1" applyBorder="1" applyAlignment="1"/>
    <xf numFmtId="0" fontId="38" fillId="0" borderId="0" xfId="1" applyFont="1" applyBorder="1" applyAlignment="1"/>
    <xf numFmtId="0" fontId="40" fillId="0" borderId="0" xfId="2" applyFont="1" applyBorder="1" applyAlignment="1" applyProtection="1">
      <alignment horizontal="left"/>
    </xf>
    <xf numFmtId="0" fontId="40" fillId="0" borderId="8" xfId="2" applyFont="1" applyBorder="1" applyAlignment="1" applyProtection="1">
      <alignment horizontal="left"/>
    </xf>
    <xf numFmtId="167" fontId="39" fillId="0" borderId="29" xfId="3" applyNumberFormat="1" applyFont="1" applyFill="1" applyBorder="1" applyAlignment="1" applyProtection="1">
      <alignment horizontal="left"/>
    </xf>
    <xf numFmtId="164" fontId="39" fillId="0" borderId="3" xfId="3" applyNumberFormat="1" applyFont="1" applyFill="1" applyBorder="1" applyAlignment="1" applyProtection="1">
      <alignment horizontal="left"/>
    </xf>
    <xf numFmtId="167" fontId="39" fillId="0" borderId="0" xfId="3" applyNumberFormat="1" applyFont="1" applyFill="1" applyBorder="1" applyAlignment="1" applyProtection="1">
      <alignment horizontal="center"/>
    </xf>
    <xf numFmtId="167" fontId="39" fillId="0" borderId="0" xfId="3" applyNumberFormat="1" applyFont="1" applyFill="1" applyBorder="1" applyAlignment="1" applyProtection="1">
      <alignment horizontal="left"/>
    </xf>
    <xf numFmtId="167" fontId="39" fillId="0" borderId="8" xfId="3" applyNumberFormat="1" applyFont="1" applyFill="1" applyBorder="1" applyAlignment="1" applyProtection="1">
      <alignment horizontal="left"/>
    </xf>
    <xf numFmtId="164" fontId="39" fillId="0" borderId="3" xfId="0" applyNumberFormat="1" applyFont="1" applyBorder="1"/>
    <xf numFmtId="167" fontId="39" fillId="0" borderId="0" xfId="0" applyNumberFormat="1" applyFont="1" applyBorder="1"/>
    <xf numFmtId="44" fontId="39" fillId="0" borderId="3" xfId="3" applyNumberFormat="1" applyFont="1" applyFill="1" applyBorder="1" applyAlignment="1" applyProtection="1">
      <alignment horizontal="left"/>
    </xf>
    <xf numFmtId="164" fontId="39" fillId="0" borderId="0" xfId="3" applyNumberFormat="1" applyFont="1" applyFill="1" applyBorder="1" applyAlignment="1" applyProtection="1">
      <alignment horizontal="left"/>
    </xf>
    <xf numFmtId="164" fontId="39" fillId="0" borderId="0" xfId="0" applyNumberFormat="1" applyFont="1" applyBorder="1"/>
    <xf numFmtId="44" fontId="39" fillId="0" borderId="3" xfId="0" applyNumberFormat="1" applyFont="1" applyBorder="1"/>
    <xf numFmtId="164" fontId="39" fillId="0" borderId="33" xfId="0" applyNumberFormat="1" applyFont="1" applyBorder="1" applyAlignment="1">
      <alignment horizontal="center"/>
    </xf>
    <xf numFmtId="167" fontId="39" fillId="0" borderId="1" xfId="3" applyNumberFormat="1" applyFont="1" applyFill="1" applyBorder="1" applyAlignment="1" applyProtection="1">
      <alignment horizontal="center"/>
    </xf>
    <xf numFmtId="167" fontId="39" fillId="0" borderId="1" xfId="3" applyNumberFormat="1" applyFont="1" applyFill="1" applyBorder="1" applyAlignment="1" applyProtection="1">
      <alignment horizontal="left"/>
    </xf>
    <xf numFmtId="167" fontId="39" fillId="0" borderId="3" xfId="3" applyNumberFormat="1" applyFont="1" applyFill="1" applyBorder="1" applyAlignment="1" applyProtection="1">
      <alignment horizontal="left"/>
    </xf>
    <xf numFmtId="167" fontId="39" fillId="0" borderId="6" xfId="3" applyNumberFormat="1" applyFont="1" applyFill="1" applyBorder="1" applyAlignment="1" applyProtection="1">
      <alignment horizontal="left"/>
    </xf>
    <xf numFmtId="164" fontId="39" fillId="0" borderId="33" xfId="0" applyNumberFormat="1" applyFont="1" applyBorder="1"/>
    <xf numFmtId="167" fontId="39" fillId="2" borderId="3" xfId="3" applyNumberFormat="1" applyFont="1" applyFill="1" applyBorder="1" applyAlignment="1" applyProtection="1">
      <alignment horizontal="left"/>
    </xf>
    <xf numFmtId="0" fontId="39" fillId="0" borderId="0" xfId="0" applyFont="1" applyBorder="1"/>
    <xf numFmtId="165" fontId="38" fillId="0" borderId="1" xfId="0" applyNumberFormat="1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165" fontId="39" fillId="0" borderId="33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left" vertical="center"/>
    </xf>
    <xf numFmtId="164" fontId="39" fillId="0" borderId="1" xfId="0" applyNumberFormat="1" applyFont="1" applyBorder="1" applyAlignment="1">
      <alignment horizontal="center" vertical="center"/>
    </xf>
    <xf numFmtId="14" fontId="39" fillId="3" borderId="4" xfId="0" applyNumberFormat="1" applyFont="1" applyFill="1" applyBorder="1" applyAlignment="1">
      <alignment horizontal="center" vertical="center"/>
    </xf>
    <xf numFmtId="37" fontId="39" fillId="3" borderId="1" xfId="0" applyNumberFormat="1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left" vertical="center"/>
    </xf>
    <xf numFmtId="164" fontId="39" fillId="4" borderId="1" xfId="0" applyNumberFormat="1" applyFont="1" applyFill="1" applyBorder="1" applyAlignment="1">
      <alignment horizontal="center" vertical="center"/>
    </xf>
    <xf numFmtId="3" fontId="39" fillId="3" borderId="1" xfId="0" applyNumberFormat="1" applyFont="1" applyFill="1" applyBorder="1" applyAlignment="1">
      <alignment horizontal="center" vertical="center"/>
    </xf>
    <xf numFmtId="14" fontId="39" fillId="3" borderId="1" xfId="0" applyNumberFormat="1" applyFont="1" applyFill="1" applyBorder="1" applyAlignment="1">
      <alignment horizontal="center" vertical="center" wrapText="1"/>
    </xf>
    <xf numFmtId="0" fontId="39" fillId="3" borderId="3" xfId="0" applyFont="1" applyFill="1" applyBorder="1" applyAlignment="1">
      <alignment horizontal="center" vertical="center" wrapText="1"/>
    </xf>
    <xf numFmtId="164" fontId="41" fillId="4" borderId="1" xfId="0" applyNumberFormat="1" applyFont="1" applyFill="1" applyBorder="1" applyAlignment="1">
      <alignment horizontal="center" vertical="center"/>
    </xf>
    <xf numFmtId="14" fontId="39" fillId="3" borderId="4" xfId="0" applyNumberFormat="1" applyFont="1" applyFill="1" applyBorder="1" applyAlignment="1">
      <alignment horizontal="center" vertical="center" wrapText="1"/>
    </xf>
    <xf numFmtId="14" fontId="39" fillId="3" borderId="1" xfId="0" applyNumberFormat="1" applyFont="1" applyFill="1" applyBorder="1" applyAlignment="1">
      <alignment horizontal="left" vertical="center"/>
    </xf>
    <xf numFmtId="0" fontId="39" fillId="5" borderId="1" xfId="0" applyFont="1" applyFill="1" applyBorder="1" applyAlignment="1">
      <alignment horizontal="left" vertical="center"/>
    </xf>
    <xf numFmtId="164" fontId="39" fillId="4" borderId="1" xfId="0" applyNumberFormat="1" applyFont="1" applyFill="1" applyBorder="1" applyAlignment="1">
      <alignment horizontal="right" vertical="center"/>
    </xf>
    <xf numFmtId="0" fontId="41" fillId="3" borderId="1" xfId="0" applyFont="1" applyFill="1" applyBorder="1" applyAlignment="1">
      <alignment horizontal="left" vertical="center"/>
    </xf>
    <xf numFmtId="0" fontId="38" fillId="3" borderId="1" xfId="0" applyFont="1" applyFill="1" applyBorder="1" applyAlignment="1">
      <alignment horizontal="left" vertical="center"/>
    </xf>
    <xf numFmtId="164" fontId="38" fillId="4" borderId="1" xfId="0" applyNumberFormat="1" applyFont="1" applyFill="1" applyBorder="1" applyAlignment="1">
      <alignment horizontal="center" vertical="center"/>
    </xf>
    <xf numFmtId="0" fontId="39" fillId="0" borderId="0" xfId="0" applyFont="1"/>
    <xf numFmtId="164" fontId="39" fillId="0" borderId="0" xfId="0" applyNumberFormat="1" applyFont="1"/>
    <xf numFmtId="3" fontId="39" fillId="0" borderId="0" xfId="0" applyNumberFormat="1" applyFont="1" applyAlignment="1">
      <alignment horizontal="center"/>
    </xf>
    <xf numFmtId="14" fontId="39" fillId="0" borderId="0" xfId="0" applyNumberFormat="1" applyFont="1"/>
    <xf numFmtId="0" fontId="39" fillId="0" borderId="0" xfId="0" applyFont="1" applyAlignment="1">
      <alignment horizontal="center"/>
    </xf>
    <xf numFmtId="37" fontId="19" fillId="3" borderId="1" xfId="0" applyNumberFormat="1" applyFont="1" applyFill="1" applyBorder="1" applyAlignment="1">
      <alignment horizontal="center" vertical="center"/>
    </xf>
    <xf numFmtId="37" fontId="11" fillId="3" borderId="1" xfId="0" applyNumberFormat="1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vertical="center"/>
    </xf>
    <xf numFmtId="164" fontId="39" fillId="6" borderId="3" xfId="0" applyNumberFormat="1" applyFont="1" applyFill="1" applyBorder="1"/>
    <xf numFmtId="0" fontId="38" fillId="0" borderId="7" xfId="1" applyFont="1" applyBorder="1" applyAlignment="1"/>
    <xf numFmtId="0" fontId="38" fillId="0" borderId="28" xfId="1" applyFont="1" applyBorder="1" applyAlignment="1"/>
    <xf numFmtId="0" fontId="39" fillId="0" borderId="2" xfId="1" applyFont="1" applyBorder="1" applyAlignment="1">
      <alignment horizontal="left"/>
    </xf>
    <xf numFmtId="0" fontId="39" fillId="0" borderId="8" xfId="1" applyFont="1" applyBorder="1" applyAlignment="1">
      <alignment horizontal="left"/>
    </xf>
    <xf numFmtId="0" fontId="35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37" fillId="0" borderId="0" xfId="1" applyFont="1" applyBorder="1" applyAlignment="1">
      <alignment horizontal="center"/>
    </xf>
    <xf numFmtId="0" fontId="37" fillId="0" borderId="58" xfId="1" applyFont="1" applyBorder="1" applyAlignment="1">
      <alignment horizontal="center"/>
    </xf>
    <xf numFmtId="0" fontId="38" fillId="0" borderId="35" xfId="1" applyFont="1" applyBorder="1" applyAlignment="1"/>
    <xf numFmtId="0" fontId="38" fillId="0" borderId="59" xfId="1" applyFont="1" applyBorder="1" applyAlignment="1"/>
    <xf numFmtId="0" fontId="38" fillId="0" borderId="60" xfId="1" applyFont="1" applyBorder="1" applyAlignment="1">
      <alignment horizontal="left"/>
    </xf>
    <xf numFmtId="0" fontId="38" fillId="0" borderId="24" xfId="1" applyFont="1" applyBorder="1" applyAlignment="1">
      <alignment horizontal="left"/>
    </xf>
    <xf numFmtId="0" fontId="39" fillId="0" borderId="2" xfId="1" applyFont="1" applyBorder="1" applyAlignment="1">
      <alignment horizontal="center"/>
    </xf>
    <xf numFmtId="0" fontId="39" fillId="0" borderId="8" xfId="1" applyFont="1" applyBorder="1" applyAlignment="1">
      <alignment horizontal="center"/>
    </xf>
    <xf numFmtId="0" fontId="38" fillId="0" borderId="30" xfId="1" applyFont="1" applyBorder="1" applyAlignment="1">
      <alignment horizontal="left"/>
    </xf>
    <xf numFmtId="0" fontId="38" fillId="0" borderId="5" xfId="1" applyFont="1" applyBorder="1" applyAlignment="1">
      <alignment horizontal="left"/>
    </xf>
    <xf numFmtId="0" fontId="38" fillId="0" borderId="4" xfId="1" applyFont="1" applyBorder="1" applyAlignment="1">
      <alignment horizontal="left"/>
    </xf>
    <xf numFmtId="0" fontId="38" fillId="0" borderId="1" xfId="1" applyFont="1" applyBorder="1" applyAlignment="1">
      <alignment horizontal="left"/>
    </xf>
    <xf numFmtId="0" fontId="40" fillId="0" borderId="2" xfId="2" applyFont="1" applyBorder="1" applyAlignment="1" applyProtection="1">
      <alignment horizontal="left"/>
    </xf>
    <xf numFmtId="0" fontId="40" fillId="0" borderId="8" xfId="2" applyFont="1" applyBorder="1" applyAlignment="1" applyProtection="1">
      <alignment horizontal="left"/>
    </xf>
    <xf numFmtId="0" fontId="38" fillId="0" borderId="31" xfId="1" applyFont="1" applyBorder="1" applyAlignment="1">
      <alignment horizontal="left"/>
    </xf>
    <xf numFmtId="0" fontId="38" fillId="0" borderId="32" xfId="1" applyFont="1" applyBorder="1" applyAlignment="1">
      <alignment horizontal="left"/>
    </xf>
    <xf numFmtId="0" fontId="38" fillId="0" borderId="4" xfId="1" applyFont="1" applyBorder="1" applyAlignment="1">
      <alignment horizontal="left" vertical="center"/>
    </xf>
    <xf numFmtId="0" fontId="38" fillId="0" borderId="1" xfId="1" applyFont="1" applyBorder="1" applyAlignment="1">
      <alignment horizontal="left" vertical="center"/>
    </xf>
    <xf numFmtId="0" fontId="38" fillId="0" borderId="36" xfId="1" applyFont="1" applyBorder="1" applyAlignment="1">
      <alignment horizontal="center"/>
    </xf>
    <xf numFmtId="0" fontId="38" fillId="0" borderId="37" xfId="1" applyFont="1" applyBorder="1" applyAlignment="1">
      <alignment horizontal="center"/>
    </xf>
    <xf numFmtId="0" fontId="38" fillId="0" borderId="38" xfId="1" applyFont="1" applyBorder="1" applyAlignment="1">
      <alignment horizontal="center"/>
    </xf>
    <xf numFmtId="0" fontId="38" fillId="0" borderId="54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34" xfId="1" applyFont="1" applyBorder="1"/>
    <xf numFmtId="0" fontId="38" fillId="0" borderId="61" xfId="1" applyFont="1" applyBorder="1"/>
    <xf numFmtId="0" fontId="39" fillId="0" borderId="62" xfId="1" applyFont="1" applyBorder="1" applyAlignment="1">
      <alignment horizontal="center"/>
    </xf>
    <xf numFmtId="0" fontId="39" fillId="0" borderId="25" xfId="1" applyFont="1" applyBorder="1" applyAlignment="1">
      <alignment horizontal="center"/>
    </xf>
    <xf numFmtId="0" fontId="38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164" fontId="38" fillId="0" borderId="53" xfId="0" applyNumberFormat="1" applyFont="1" applyBorder="1" applyAlignment="1">
      <alignment horizontal="center" vertical="center"/>
    </xf>
    <xf numFmtId="164" fontId="38" fillId="0" borderId="1" xfId="0" applyNumberFormat="1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14" fontId="17" fillId="0" borderId="10" xfId="0" applyNumberFormat="1" applyFont="1" applyBorder="1" applyAlignment="1">
      <alignment horizontal="center"/>
    </xf>
    <xf numFmtId="44" fontId="17" fillId="0" borderId="12" xfId="0" applyNumberFormat="1" applyFont="1" applyBorder="1" applyAlignment="1">
      <alignment horizontal="center"/>
    </xf>
    <xf numFmtId="44" fontId="17" fillId="0" borderId="71" xfId="0" applyNumberFormat="1" applyFont="1" applyBorder="1" applyAlignment="1">
      <alignment horizontal="center"/>
    </xf>
    <xf numFmtId="14" fontId="17" fillId="0" borderId="12" xfId="0" applyNumberFormat="1" applyFont="1" applyBorder="1" applyAlignment="1">
      <alignment horizontal="center"/>
    </xf>
    <xf numFmtId="14" fontId="17" fillId="0" borderId="70" xfId="0" applyNumberFormat="1" applyFont="1" applyBorder="1" applyAlignment="1">
      <alignment horizontal="center"/>
    </xf>
    <xf numFmtId="14" fontId="17" fillId="0" borderId="71" xfId="0" applyNumberFormat="1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20" fillId="0" borderId="7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70" xfId="0" applyFont="1" applyBorder="1" applyAlignment="1">
      <alignment horizontal="center"/>
    </xf>
    <xf numFmtId="0" fontId="21" fillId="0" borderId="7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70" xfId="0" applyFont="1" applyBorder="1" applyAlignment="1">
      <alignment horizontal="center"/>
    </xf>
    <xf numFmtId="0" fontId="17" fillId="0" borderId="71" xfId="0" applyFont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4" fontId="18" fillId="0" borderId="10" xfId="0" applyNumberFormat="1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18" fillId="0" borderId="63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14" fontId="18" fillId="0" borderId="63" xfId="0" applyNumberFormat="1" applyFont="1" applyBorder="1" applyAlignment="1">
      <alignment horizontal="center"/>
    </xf>
    <xf numFmtId="14" fontId="18" fillId="0" borderId="13" xfId="0" applyNumberFormat="1" applyFont="1" applyBorder="1" applyAlignment="1">
      <alignment horizontal="center"/>
    </xf>
    <xf numFmtId="14" fontId="18" fillId="0" borderId="17" xfId="0" applyNumberFormat="1" applyFont="1" applyBorder="1" applyAlignment="1">
      <alignment horizontal="center"/>
    </xf>
    <xf numFmtId="44" fontId="18" fillId="0" borderId="63" xfId="0" applyNumberFormat="1" applyFont="1" applyBorder="1" applyAlignment="1">
      <alignment horizontal="center"/>
    </xf>
    <xf numFmtId="44" fontId="18" fillId="0" borderId="13" xfId="0" applyNumberFormat="1" applyFont="1" applyBorder="1" applyAlignment="1">
      <alignment horizontal="center"/>
    </xf>
    <xf numFmtId="44" fontId="18" fillId="0" borderId="17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63" xfId="0" applyNumberFormat="1" applyFont="1" applyBorder="1" applyAlignment="1">
      <alignment horizontal="center"/>
    </xf>
    <xf numFmtId="0" fontId="18" fillId="0" borderId="13" xfId="0" applyNumberFormat="1" applyFont="1" applyBorder="1" applyAlignment="1">
      <alignment horizontal="center"/>
    </xf>
    <xf numFmtId="0" fontId="18" fillId="0" borderId="17" xfId="0" applyNumberFormat="1" applyFont="1" applyBorder="1" applyAlignment="1">
      <alignment horizontal="center"/>
    </xf>
    <xf numFmtId="44" fontId="18" fillId="0" borderId="10" xfId="0" applyNumberFormat="1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44" fontId="17" fillId="0" borderId="10" xfId="0" applyNumberFormat="1" applyFont="1" applyBorder="1" applyAlignment="1">
      <alignment horizontal="center"/>
    </xf>
    <xf numFmtId="0" fontId="18" fillId="0" borderId="10" xfId="0" applyNumberFormat="1" applyFont="1" applyBorder="1" applyAlignment="1">
      <alignment horizontal="center"/>
    </xf>
    <xf numFmtId="44" fontId="15" fillId="0" borderId="63" xfId="0" applyNumberFormat="1" applyFont="1" applyBorder="1" applyAlignment="1">
      <alignment horizontal="center"/>
    </xf>
    <xf numFmtId="44" fontId="15" fillId="0" borderId="13" xfId="0" applyNumberFormat="1" applyFont="1" applyBorder="1" applyAlignment="1">
      <alignment horizontal="center"/>
    </xf>
    <xf numFmtId="44" fontId="15" fillId="0" borderId="17" xfId="0" applyNumberFormat="1" applyFont="1" applyBorder="1" applyAlignment="1">
      <alignment horizontal="center"/>
    </xf>
    <xf numFmtId="0" fontId="31" fillId="0" borderId="34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39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/>
    </xf>
    <xf numFmtId="0" fontId="31" fillId="0" borderId="67" xfId="0" applyFont="1" applyBorder="1" applyAlignment="1">
      <alignment horizontal="center" vertical="center"/>
    </xf>
    <xf numFmtId="0" fontId="31" fillId="0" borderId="47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4" fontId="31" fillId="0" borderId="48" xfId="0" applyNumberFormat="1" applyFont="1" applyBorder="1" applyAlignment="1">
      <alignment horizontal="center" vertical="center"/>
    </xf>
    <xf numFmtId="4" fontId="31" fillId="0" borderId="13" xfId="0" applyNumberFormat="1" applyFont="1" applyBorder="1" applyAlignment="1">
      <alignment horizontal="center" vertical="center"/>
    </xf>
    <xf numFmtId="14" fontId="31" fillId="0" borderId="45" xfId="0" applyNumberFormat="1" applyFont="1" applyFill="1" applyBorder="1" applyAlignment="1">
      <alignment horizontal="center" vertical="center" wrapText="1"/>
    </xf>
    <xf numFmtId="14" fontId="31" fillId="0" borderId="46" xfId="0" applyNumberFormat="1" applyFont="1" applyFill="1" applyBorder="1" applyAlignment="1">
      <alignment horizontal="center" vertical="center" wrapText="1"/>
    </xf>
    <xf numFmtId="0" fontId="31" fillId="0" borderId="45" xfId="0" applyFont="1" applyFill="1" applyBorder="1" applyAlignment="1">
      <alignment horizontal="center" vertical="center" wrapText="1"/>
    </xf>
    <xf numFmtId="0" fontId="31" fillId="0" borderId="46" xfId="0" applyFont="1" applyFill="1" applyBorder="1" applyAlignment="1">
      <alignment horizontal="center" vertical="center" wrapText="1"/>
    </xf>
    <xf numFmtId="10" fontId="29" fillId="0" borderId="39" xfId="8" applyNumberFormat="1" applyFont="1" applyBorder="1" applyAlignment="1">
      <alignment horizontal="center" vertical="center" wrapText="1"/>
    </xf>
    <xf numFmtId="10" fontId="29" fillId="0" borderId="23" xfId="8" applyNumberFormat="1" applyFont="1" applyBorder="1" applyAlignment="1">
      <alignment horizontal="center" vertical="center" wrapText="1"/>
    </xf>
    <xf numFmtId="10" fontId="31" fillId="0" borderId="39" xfId="0" applyNumberFormat="1" applyFont="1" applyBorder="1" applyAlignment="1">
      <alignment horizontal="center" vertical="center" wrapText="1"/>
    </xf>
    <xf numFmtId="10" fontId="31" fillId="0" borderId="23" xfId="0" applyNumberFormat="1" applyFont="1" applyBorder="1" applyAlignment="1">
      <alignment horizontal="center" vertical="center" wrapText="1"/>
    </xf>
    <xf numFmtId="0" fontId="32" fillId="0" borderId="44" xfId="0" applyFont="1" applyBorder="1" applyAlignment="1">
      <alignment horizontal="center" vertical="center" wrapText="1"/>
    </xf>
    <xf numFmtId="10" fontId="29" fillId="0" borderId="46" xfId="8" applyNumberFormat="1" applyFont="1" applyBorder="1" applyAlignment="1">
      <alignment horizontal="center" vertical="center"/>
    </xf>
    <xf numFmtId="10" fontId="31" fillId="0" borderId="23" xfId="0" applyNumberFormat="1" applyFont="1" applyBorder="1" applyAlignment="1"/>
    <xf numFmtId="0" fontId="32" fillId="0" borderId="40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64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center" vertical="center" wrapText="1"/>
    </xf>
    <xf numFmtId="10" fontId="29" fillId="0" borderId="14" xfId="8" applyNumberFormat="1" applyFont="1" applyBorder="1" applyAlignment="1">
      <alignment horizontal="center" vertical="center"/>
    </xf>
    <xf numFmtId="10" fontId="29" fillId="0" borderId="10" xfId="8" applyNumberFormat="1" applyFont="1" applyBorder="1" applyAlignment="1">
      <alignment horizontal="center" vertical="center"/>
    </xf>
    <xf numFmtId="10" fontId="29" fillId="0" borderId="63" xfId="8" applyNumberFormat="1" applyFont="1" applyBorder="1" applyAlignment="1">
      <alignment horizontal="center" vertical="center"/>
    </xf>
    <xf numFmtId="10" fontId="29" fillId="0" borderId="15" xfId="8" applyNumberFormat="1" applyFont="1" applyBorder="1" applyAlignment="1">
      <alignment horizontal="center" vertical="center"/>
    </xf>
    <xf numFmtId="10" fontId="32" fillId="0" borderId="42" xfId="0" applyNumberFormat="1" applyFont="1" applyBorder="1" applyAlignment="1">
      <alignment horizontal="center" vertical="center"/>
    </xf>
    <xf numFmtId="10" fontId="32" fillId="0" borderId="11" xfId="0" applyNumberFormat="1" applyFont="1" applyBorder="1" applyAlignment="1">
      <alignment horizontal="center" vertical="center"/>
    </xf>
    <xf numFmtId="10" fontId="32" fillId="0" borderId="65" xfId="0" applyNumberFormat="1" applyFont="1" applyBorder="1" applyAlignment="1">
      <alignment horizontal="center" vertical="center"/>
    </xf>
    <xf numFmtId="10" fontId="32" fillId="0" borderId="43" xfId="0" applyNumberFormat="1" applyFont="1" applyBorder="1" applyAlignment="1">
      <alignment horizontal="center" vertical="center"/>
    </xf>
    <xf numFmtId="10" fontId="29" fillId="0" borderId="23" xfId="8" applyNumberFormat="1" applyFont="1" applyBorder="1" applyAlignment="1">
      <alignment horizontal="center" vertical="center"/>
    </xf>
    <xf numFmtId="10" fontId="29" fillId="0" borderId="26" xfId="8" applyNumberFormat="1" applyFont="1" applyBorder="1" applyAlignment="1">
      <alignment horizontal="center" vertical="center"/>
    </xf>
    <xf numFmtId="10" fontId="32" fillId="0" borderId="23" xfId="0" applyNumberFormat="1" applyFont="1" applyBorder="1" applyAlignment="1">
      <alignment horizontal="center" vertical="center"/>
    </xf>
    <xf numFmtId="10" fontId="32" fillId="0" borderId="26" xfId="0" applyNumberFormat="1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10" fontId="32" fillId="0" borderId="8" xfId="0" applyNumberFormat="1" applyFont="1" applyBorder="1" applyAlignment="1">
      <alignment horizontal="center" vertical="center"/>
    </xf>
    <xf numFmtId="10" fontId="32" fillId="0" borderId="25" xfId="0" applyNumberFormat="1" applyFont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/>
    </xf>
    <xf numFmtId="0" fontId="26" fillId="3" borderId="24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0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/>
    </xf>
    <xf numFmtId="0" fontId="26" fillId="3" borderId="22" xfId="0" applyFont="1" applyFill="1" applyBorder="1" applyAlignment="1">
      <alignment horizontal="center" vertical="center"/>
    </xf>
    <xf numFmtId="0" fontId="26" fillId="3" borderId="25" xfId="0" applyFont="1" applyFill="1" applyBorder="1" applyAlignment="1">
      <alignment horizontal="center" vertical="center"/>
    </xf>
    <xf numFmtId="0" fontId="27" fillId="3" borderId="21" xfId="4" applyFont="1" applyFill="1" applyBorder="1" applyAlignment="1">
      <alignment horizontal="center" vertical="center" wrapText="1"/>
    </xf>
    <xf numFmtId="0" fontId="27" fillId="3" borderId="0" xfId="4" applyFont="1" applyFill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67" xfId="0" applyFont="1" applyBorder="1" applyAlignment="1">
      <alignment horizontal="center" vertical="center" wrapText="1"/>
    </xf>
    <xf numFmtId="10" fontId="29" fillId="0" borderId="17" xfId="8" applyNumberFormat="1" applyFont="1" applyBorder="1" applyAlignment="1">
      <alignment horizontal="center" vertical="center"/>
    </xf>
    <xf numFmtId="10" fontId="32" fillId="0" borderId="68" xfId="0" applyNumberFormat="1" applyFont="1" applyBorder="1" applyAlignment="1">
      <alignment horizontal="center" vertical="center"/>
    </xf>
    <xf numFmtId="0" fontId="42" fillId="0" borderId="0" xfId="0" applyFont="1"/>
    <xf numFmtId="0" fontId="42" fillId="0" borderId="69" xfId="0" applyFont="1" applyBorder="1"/>
    <xf numFmtId="4" fontId="34" fillId="0" borderId="69" xfId="0" applyNumberFormat="1" applyFont="1" applyBorder="1"/>
    <xf numFmtId="0" fontId="43" fillId="0" borderId="0" xfId="0" applyFont="1"/>
    <xf numFmtId="0" fontId="43" fillId="0" borderId="69" xfId="0" applyFont="1" applyBorder="1"/>
  </cellXfs>
  <cellStyles count="11">
    <cellStyle name="Excel Built-in Explanatory Text" xfId="1"/>
    <cellStyle name="Hiperlink" xfId="2" builtinId="8"/>
    <cellStyle name="Moeda" xfId="3" builtinId="4"/>
    <cellStyle name="Normal" xfId="0" builtinId="0"/>
    <cellStyle name="Normal 2" xfId="4"/>
    <cellStyle name="Normal 2 10" xfId="5"/>
    <cellStyle name="Normal 4 2" xfId="6"/>
    <cellStyle name="Normal 7" xfId="7"/>
    <cellStyle name="Porcentagem" xfId="8" builtinId="5"/>
    <cellStyle name="Separador de milhares 2" xfId="9"/>
    <cellStyle name="Vírgula" xfId="10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EEEEE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BCC"/>
      <rgbColor rgb="00CCFFFF"/>
      <rgbColor rgb="00660066"/>
      <rgbColor rgb="00FF8080"/>
      <rgbColor rgb="000070C0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BCD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6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7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8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39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66675</xdr:colOff>
      <xdr:row>176</xdr:row>
      <xdr:rowOff>0</xdr:rowOff>
    </xdr:to>
    <xdr:sp macro="" textlink="">
      <xdr:nvSpPr>
        <xdr:cNvPr id="1340" name="CustomShape 1" hidden="1"/>
        <xdr:cNvSpPr>
          <a:spLocks noChangeArrowheads="1"/>
        </xdr:cNvSpPr>
      </xdr:nvSpPr>
      <xdr:spPr bwMode="auto">
        <a:xfrm>
          <a:off x="0" y="0"/>
          <a:ext cx="13935075" cy="31880175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1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2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3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4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2486025</xdr:colOff>
      <xdr:row>176</xdr:row>
      <xdr:rowOff>0</xdr:rowOff>
    </xdr:to>
    <xdr:sp macro="" textlink="">
      <xdr:nvSpPr>
        <xdr:cNvPr id="1345" name="CustomShape 1" hidden="1"/>
        <xdr:cNvSpPr>
          <a:spLocks noChangeArrowheads="1"/>
        </xdr:cNvSpPr>
      </xdr:nvSpPr>
      <xdr:spPr bwMode="auto">
        <a:xfrm>
          <a:off x="0" y="0"/>
          <a:ext cx="8877300" cy="30737175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2924175</xdr:colOff>
      <xdr:row>2</xdr:row>
      <xdr:rowOff>133349</xdr:rowOff>
    </xdr:from>
    <xdr:to>
      <xdr:col>2</xdr:col>
      <xdr:colOff>3371850</xdr:colOff>
      <xdr:row>4</xdr:row>
      <xdr:rowOff>142874</xdr:rowOff>
    </xdr:to>
    <xdr:pic>
      <xdr:nvPicPr>
        <xdr:cNvPr id="12" name="Imagem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533399"/>
          <a:ext cx="447675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0</xdr:row>
      <xdr:rowOff>57150</xdr:rowOff>
    </xdr:from>
    <xdr:to>
      <xdr:col>2</xdr:col>
      <xdr:colOff>796290</xdr:colOff>
      <xdr:row>2</xdr:row>
      <xdr:rowOff>85725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7150"/>
          <a:ext cx="320040" cy="4095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184"/>
  <sheetViews>
    <sheetView tabSelected="1" topLeftCell="A172" zoomScaleNormal="100" workbookViewId="0">
      <selection activeCell="C187" sqref="C187"/>
    </sheetView>
  </sheetViews>
  <sheetFormatPr defaultColWidth="8" defaultRowHeight="15" x14ac:dyDescent="0.2"/>
  <cols>
    <col min="1" max="1" width="18.42578125" style="6" customWidth="1"/>
    <col min="2" max="2" width="22.7109375" style="6" customWidth="1"/>
    <col min="3" max="3" width="59.5703125" style="6" customWidth="1"/>
    <col min="4" max="4" width="45.42578125" style="6" customWidth="1"/>
    <col min="5" max="5" width="26.85546875" style="8" customWidth="1"/>
    <col min="6" max="6" width="22.85546875" style="9" customWidth="1"/>
    <col min="7" max="7" width="17" style="10" customWidth="1"/>
    <col min="8" max="8" width="19.28515625" style="7" customWidth="1"/>
    <col min="9" max="9" width="11.42578125" style="6" customWidth="1"/>
    <col min="10" max="10" width="8" style="6"/>
    <col min="11" max="18" width="8" style="6" customWidth="1"/>
    <col min="19" max="16384" width="8" style="6"/>
  </cols>
  <sheetData>
    <row r="1" spans="1:8" ht="15.75" customHeight="1" x14ac:dyDescent="0.2">
      <c r="A1" s="242" t="s">
        <v>39</v>
      </c>
      <c r="B1" s="243"/>
      <c r="C1" s="243"/>
      <c r="D1" s="243"/>
      <c r="E1" s="243"/>
      <c r="F1" s="243"/>
      <c r="G1" s="243"/>
      <c r="H1" s="243"/>
    </row>
    <row r="2" spans="1:8" ht="15.75" customHeight="1" x14ac:dyDescent="0.2">
      <c r="A2" s="243"/>
      <c r="B2" s="243"/>
      <c r="C2" s="243"/>
      <c r="D2" s="243"/>
      <c r="E2" s="243"/>
      <c r="F2" s="243"/>
      <c r="G2" s="243"/>
      <c r="H2" s="243"/>
    </row>
    <row r="3" spans="1:8" ht="15.75" customHeight="1" x14ac:dyDescent="0.2">
      <c r="A3" s="243"/>
      <c r="B3" s="243"/>
      <c r="C3" s="243"/>
      <c r="D3" s="243"/>
      <c r="E3" s="243"/>
      <c r="F3" s="243"/>
      <c r="G3" s="243"/>
      <c r="H3" s="243"/>
    </row>
    <row r="4" spans="1:8" ht="15.75" customHeight="1" x14ac:dyDescent="0.2">
      <c r="A4" s="243"/>
      <c r="B4" s="243"/>
      <c r="C4" s="243"/>
      <c r="D4" s="243"/>
      <c r="E4" s="243"/>
      <c r="F4" s="243"/>
      <c r="G4" s="243"/>
      <c r="H4" s="243"/>
    </row>
    <row r="5" spans="1:8" ht="43.5" customHeight="1" x14ac:dyDescent="0.2">
      <c r="A5" s="243"/>
      <c r="B5" s="243"/>
      <c r="C5" s="243"/>
      <c r="D5" s="243"/>
      <c r="E5" s="243"/>
      <c r="F5" s="243"/>
      <c r="G5" s="243"/>
      <c r="H5" s="243"/>
    </row>
    <row r="6" spans="1:8" ht="18.75" thickBot="1" x14ac:dyDescent="0.3">
      <c r="A6" s="244"/>
      <c r="B6" s="244"/>
      <c r="C6" s="244"/>
      <c r="D6" s="244"/>
      <c r="E6" s="244"/>
      <c r="F6" s="244"/>
      <c r="G6" s="244"/>
      <c r="H6" s="244"/>
    </row>
    <row r="7" spans="1:8" ht="19.5" customHeight="1" thickBot="1" x14ac:dyDescent="0.3">
      <c r="A7" s="245" t="s">
        <v>20</v>
      </c>
      <c r="B7" s="245"/>
      <c r="C7" s="245"/>
      <c r="D7" s="245"/>
      <c r="E7" s="245"/>
      <c r="F7" s="245"/>
      <c r="G7" s="245"/>
      <c r="H7" s="245"/>
    </row>
    <row r="8" spans="1:8" ht="20.25" customHeight="1" x14ac:dyDescent="0.25">
      <c r="A8" s="246" t="s">
        <v>34</v>
      </c>
      <c r="B8" s="247"/>
      <c r="C8" s="247"/>
      <c r="D8" s="248"/>
      <c r="E8" s="248"/>
      <c r="F8" s="248"/>
      <c r="G8" s="248"/>
      <c r="H8" s="249"/>
    </row>
    <row r="9" spans="1:8" ht="18" x14ac:dyDescent="0.25">
      <c r="A9" s="238" t="s">
        <v>35</v>
      </c>
      <c r="B9" s="239"/>
      <c r="C9" s="239"/>
      <c r="D9" s="250"/>
      <c r="E9" s="250"/>
      <c r="F9" s="250"/>
      <c r="G9" s="250"/>
      <c r="H9" s="251"/>
    </row>
    <row r="10" spans="1:8" ht="18" x14ac:dyDescent="0.25">
      <c r="A10" s="238" t="s">
        <v>36</v>
      </c>
      <c r="B10" s="239"/>
      <c r="C10" s="239"/>
      <c r="D10" s="240"/>
      <c r="E10" s="240"/>
      <c r="F10" s="240"/>
      <c r="G10" s="240"/>
      <c r="H10" s="241"/>
    </row>
    <row r="11" spans="1:8" ht="18" x14ac:dyDescent="0.25">
      <c r="A11" s="238" t="s">
        <v>37</v>
      </c>
      <c r="B11" s="239"/>
      <c r="C11" s="239"/>
      <c r="D11" s="240"/>
      <c r="E11" s="240"/>
      <c r="F11" s="240"/>
      <c r="G11" s="240"/>
      <c r="H11" s="241"/>
    </row>
    <row r="12" spans="1:8" ht="18" x14ac:dyDescent="0.25">
      <c r="A12" s="238" t="s">
        <v>38</v>
      </c>
      <c r="B12" s="239"/>
      <c r="C12" s="239"/>
      <c r="D12" s="256"/>
      <c r="E12" s="256"/>
      <c r="F12" s="256"/>
      <c r="G12" s="256"/>
      <c r="H12" s="257"/>
    </row>
    <row r="13" spans="1:8" ht="18" x14ac:dyDescent="0.25">
      <c r="A13" s="185"/>
      <c r="B13" s="186"/>
      <c r="C13" s="186"/>
      <c r="D13" s="187"/>
      <c r="E13" s="187"/>
      <c r="F13" s="187"/>
      <c r="G13" s="187"/>
      <c r="H13" s="188"/>
    </row>
    <row r="14" spans="1:8" ht="18.75" thickBot="1" x14ac:dyDescent="0.3">
      <c r="A14" s="185" t="s">
        <v>146</v>
      </c>
      <c r="B14" s="186"/>
      <c r="C14" s="186"/>
      <c r="D14" s="187"/>
      <c r="E14" s="187"/>
      <c r="F14" s="187"/>
      <c r="G14" s="187"/>
      <c r="H14" s="188"/>
    </row>
    <row r="15" spans="1:8" ht="18.75" customHeight="1" thickBot="1" x14ac:dyDescent="0.3">
      <c r="A15" s="262" t="s">
        <v>31</v>
      </c>
      <c r="B15" s="263"/>
      <c r="C15" s="263"/>
      <c r="D15" s="264"/>
      <c r="E15" s="187"/>
      <c r="F15" s="187"/>
      <c r="G15" s="187"/>
      <c r="H15" s="188"/>
    </row>
    <row r="16" spans="1:8" ht="20.25" customHeight="1" x14ac:dyDescent="0.25">
      <c r="A16" s="258" t="s">
        <v>16</v>
      </c>
      <c r="B16" s="259"/>
      <c r="C16" s="259"/>
      <c r="D16" s="189">
        <v>40530.44</v>
      </c>
      <c r="E16" s="187"/>
      <c r="F16" s="187"/>
      <c r="G16" s="187"/>
      <c r="H16" s="188"/>
    </row>
    <row r="17" spans="1:8" ht="18" x14ac:dyDescent="0.25">
      <c r="A17" s="254" t="s">
        <v>0</v>
      </c>
      <c r="B17" s="255"/>
      <c r="C17" s="255"/>
      <c r="D17" s="190">
        <v>307231.09999999998</v>
      </c>
      <c r="E17" s="191"/>
      <c r="F17" s="192"/>
      <c r="G17" s="192"/>
      <c r="H17" s="193"/>
    </row>
    <row r="18" spans="1:8" ht="18" x14ac:dyDescent="0.25">
      <c r="A18" s="254" t="s">
        <v>17</v>
      </c>
      <c r="B18" s="255"/>
      <c r="C18" s="255"/>
      <c r="D18" s="194">
        <v>44673</v>
      </c>
      <c r="E18" s="195"/>
      <c r="F18" s="192"/>
      <c r="G18" s="192"/>
      <c r="H18" s="193"/>
    </row>
    <row r="19" spans="1:8" ht="18" x14ac:dyDescent="0.25">
      <c r="A19" s="254" t="s">
        <v>1</v>
      </c>
      <c r="B19" s="255"/>
      <c r="C19" s="255"/>
      <c r="D19" s="196" t="s">
        <v>75</v>
      </c>
      <c r="E19" s="197"/>
      <c r="F19" s="192"/>
      <c r="G19" s="192"/>
      <c r="H19" s="193"/>
    </row>
    <row r="20" spans="1:8" ht="18" x14ac:dyDescent="0.25">
      <c r="A20" s="254" t="s">
        <v>18</v>
      </c>
      <c r="B20" s="255"/>
      <c r="C20" s="255"/>
      <c r="D20" s="190">
        <v>4.3600000000000003</v>
      </c>
      <c r="E20" s="197"/>
      <c r="F20" s="192"/>
      <c r="G20" s="192"/>
      <c r="H20" s="193"/>
    </row>
    <row r="21" spans="1:8" ht="18" x14ac:dyDescent="0.25">
      <c r="A21" s="254" t="s">
        <v>2</v>
      </c>
      <c r="B21" s="255"/>
      <c r="C21" s="255"/>
      <c r="D21" s="237">
        <v>131.75</v>
      </c>
      <c r="E21" s="198"/>
      <c r="F21" s="192"/>
      <c r="G21" s="192"/>
      <c r="H21" s="193"/>
    </row>
    <row r="22" spans="1:8" ht="18" x14ac:dyDescent="0.25">
      <c r="A22" s="260" t="s">
        <v>15</v>
      </c>
      <c r="B22" s="261"/>
      <c r="C22" s="261"/>
      <c r="D22" s="194">
        <v>392570.65</v>
      </c>
      <c r="E22" s="198"/>
      <c r="F22" s="192"/>
      <c r="G22" s="192"/>
      <c r="H22" s="193"/>
    </row>
    <row r="23" spans="1:8" ht="16.5" customHeight="1" x14ac:dyDescent="0.25">
      <c r="A23" s="260" t="s">
        <v>32</v>
      </c>
      <c r="B23" s="261"/>
      <c r="C23" s="261"/>
      <c r="D23" s="199">
        <v>285480.34999999998</v>
      </c>
      <c r="E23" s="200" t="s">
        <v>19</v>
      </c>
      <c r="F23" s="201" t="s">
        <v>3</v>
      </c>
      <c r="G23" s="202"/>
      <c r="H23" s="203" t="s">
        <v>4</v>
      </c>
    </row>
    <row r="24" spans="1:8" ht="19.5" customHeight="1" thickBot="1" x14ac:dyDescent="0.3">
      <c r="A24" s="252" t="s">
        <v>33</v>
      </c>
      <c r="B24" s="253"/>
      <c r="C24" s="253"/>
      <c r="D24" s="204">
        <v>107090.3</v>
      </c>
      <c r="E24" s="205">
        <v>107090.3</v>
      </c>
      <c r="F24" s="202">
        <v>0</v>
      </c>
      <c r="G24" s="202"/>
      <c r="H24" s="206">
        <f>D24-E24-F24</f>
        <v>0</v>
      </c>
    </row>
    <row r="25" spans="1:8" ht="18.75" thickBot="1" x14ac:dyDescent="0.3">
      <c r="A25" s="267"/>
      <c r="B25" s="268"/>
      <c r="C25" s="269"/>
      <c r="D25" s="269"/>
      <c r="E25" s="269"/>
      <c r="F25" s="269"/>
      <c r="G25" s="269"/>
      <c r="H25" s="270"/>
    </row>
    <row r="26" spans="1:8" ht="18.75" thickBot="1" x14ac:dyDescent="0.3">
      <c r="A26" s="207"/>
      <c r="B26" s="207"/>
      <c r="C26" s="207"/>
      <c r="D26" s="207"/>
      <c r="E26" s="198"/>
      <c r="F26" s="207"/>
      <c r="G26" s="207"/>
      <c r="H26" s="207"/>
    </row>
    <row r="27" spans="1:8" ht="18.75" thickBot="1" x14ac:dyDescent="0.25">
      <c r="A27" s="271" t="s">
        <v>6</v>
      </c>
      <c r="B27" s="272"/>
      <c r="C27" s="272"/>
      <c r="D27" s="273" t="s">
        <v>7</v>
      </c>
      <c r="E27" s="273"/>
      <c r="F27" s="273"/>
      <c r="G27" s="273"/>
      <c r="H27" s="274"/>
    </row>
    <row r="28" spans="1:8" ht="15" customHeight="1" x14ac:dyDescent="0.2">
      <c r="A28" s="275" t="s">
        <v>8</v>
      </c>
      <c r="B28" s="276"/>
      <c r="C28" s="276" t="s">
        <v>9</v>
      </c>
      <c r="D28" s="277" t="s">
        <v>10</v>
      </c>
      <c r="E28" s="278" t="s">
        <v>11</v>
      </c>
      <c r="F28" s="277" t="s">
        <v>29</v>
      </c>
      <c r="G28" s="280" t="s">
        <v>12</v>
      </c>
      <c r="H28" s="265" t="s">
        <v>13</v>
      </c>
    </row>
    <row r="29" spans="1:8" ht="18" x14ac:dyDescent="0.25">
      <c r="A29" s="208" t="s">
        <v>21</v>
      </c>
      <c r="B29" s="209"/>
      <c r="C29" s="276"/>
      <c r="D29" s="276"/>
      <c r="E29" s="279"/>
      <c r="F29" s="276"/>
      <c r="G29" s="281"/>
      <c r="H29" s="266"/>
    </row>
    <row r="30" spans="1:8" ht="18" x14ac:dyDescent="0.25">
      <c r="A30" s="210">
        <v>43950</v>
      </c>
      <c r="B30" s="211">
        <v>672</v>
      </c>
      <c r="C30" s="212" t="s">
        <v>148</v>
      </c>
      <c r="D30" s="212" t="s">
        <v>44</v>
      </c>
      <c r="E30" s="213">
        <v>4770.3</v>
      </c>
      <c r="F30" s="236">
        <v>550583000126863</v>
      </c>
      <c r="G30" s="23">
        <v>43955</v>
      </c>
      <c r="H30" s="22" t="s">
        <v>45</v>
      </c>
    </row>
    <row r="31" spans="1:8" ht="18" x14ac:dyDescent="0.25">
      <c r="A31" s="210">
        <v>43921</v>
      </c>
      <c r="B31" s="211" t="s">
        <v>149</v>
      </c>
      <c r="C31" s="212" t="s">
        <v>150</v>
      </c>
      <c r="D31" s="212" t="s">
        <v>151</v>
      </c>
      <c r="E31" s="213">
        <v>1260</v>
      </c>
      <c r="F31" s="211">
        <v>50401</v>
      </c>
      <c r="G31" s="23">
        <v>43955</v>
      </c>
      <c r="H31" s="22" t="s">
        <v>41</v>
      </c>
    </row>
    <row r="32" spans="1:8" ht="18" x14ac:dyDescent="0.25">
      <c r="A32" s="210">
        <v>43925</v>
      </c>
      <c r="B32" s="211">
        <v>337</v>
      </c>
      <c r="C32" s="212" t="s">
        <v>152</v>
      </c>
      <c r="D32" s="212" t="s">
        <v>153</v>
      </c>
      <c r="E32" s="213">
        <v>1495</v>
      </c>
      <c r="F32" s="211">
        <v>50402</v>
      </c>
      <c r="G32" s="23">
        <v>43955</v>
      </c>
      <c r="H32" s="22" t="s">
        <v>41</v>
      </c>
    </row>
    <row r="33" spans="1:8" ht="18" x14ac:dyDescent="0.25">
      <c r="A33" s="210">
        <v>43938</v>
      </c>
      <c r="B33" s="211">
        <v>613125</v>
      </c>
      <c r="C33" s="212" t="s">
        <v>154</v>
      </c>
      <c r="D33" s="212" t="s">
        <v>155</v>
      </c>
      <c r="E33" s="213">
        <v>259.2</v>
      </c>
      <c r="F33" s="211">
        <v>50403</v>
      </c>
      <c r="G33" s="23">
        <v>43955</v>
      </c>
      <c r="H33" s="22" t="s">
        <v>41</v>
      </c>
    </row>
    <row r="34" spans="1:8" ht="18" x14ac:dyDescent="0.2">
      <c r="A34" s="214">
        <v>43944</v>
      </c>
      <c r="B34" s="215">
        <v>23081</v>
      </c>
      <c r="C34" s="216" t="s">
        <v>115</v>
      </c>
      <c r="D34" s="216" t="s">
        <v>156</v>
      </c>
      <c r="E34" s="217">
        <v>15204.33</v>
      </c>
      <c r="F34" s="218">
        <v>50404</v>
      </c>
      <c r="G34" s="12">
        <v>43955</v>
      </c>
      <c r="H34" s="13" t="s">
        <v>41</v>
      </c>
    </row>
    <row r="35" spans="1:8" ht="18" x14ac:dyDescent="0.2">
      <c r="A35" s="214">
        <v>43927</v>
      </c>
      <c r="B35" s="215">
        <v>960736</v>
      </c>
      <c r="C35" s="216" t="s">
        <v>157</v>
      </c>
      <c r="D35" s="216" t="s">
        <v>158</v>
      </c>
      <c r="E35" s="217">
        <v>777</v>
      </c>
      <c r="F35" s="218">
        <v>50405</v>
      </c>
      <c r="G35" s="12">
        <v>43955</v>
      </c>
      <c r="H35" s="13" t="s">
        <v>41</v>
      </c>
    </row>
    <row r="36" spans="1:8" ht="18" x14ac:dyDescent="0.2">
      <c r="A36" s="214">
        <v>43929</v>
      </c>
      <c r="B36" s="215">
        <v>63057</v>
      </c>
      <c r="C36" s="216" t="s">
        <v>159</v>
      </c>
      <c r="D36" s="216" t="s">
        <v>160</v>
      </c>
      <c r="E36" s="217">
        <v>2479.5</v>
      </c>
      <c r="F36" s="218">
        <v>50406</v>
      </c>
      <c r="G36" s="12">
        <v>43955</v>
      </c>
      <c r="H36" s="13" t="s">
        <v>41</v>
      </c>
    </row>
    <row r="37" spans="1:8" ht="18" x14ac:dyDescent="0.2">
      <c r="A37" s="214">
        <v>43930</v>
      </c>
      <c r="B37" s="215">
        <v>179628</v>
      </c>
      <c r="C37" s="216" t="s">
        <v>161</v>
      </c>
      <c r="D37" s="216" t="s">
        <v>162</v>
      </c>
      <c r="E37" s="217">
        <v>3657.6</v>
      </c>
      <c r="F37" s="218">
        <v>50407</v>
      </c>
      <c r="G37" s="12">
        <v>43955</v>
      </c>
      <c r="H37" s="13" t="s">
        <v>41</v>
      </c>
    </row>
    <row r="38" spans="1:8" ht="18" x14ac:dyDescent="0.2">
      <c r="A38" s="214">
        <v>43937</v>
      </c>
      <c r="B38" s="215">
        <v>406</v>
      </c>
      <c r="C38" s="216" t="s">
        <v>152</v>
      </c>
      <c r="D38" s="216" t="s">
        <v>163</v>
      </c>
      <c r="E38" s="221">
        <v>2224</v>
      </c>
      <c r="F38" s="218">
        <v>50408</v>
      </c>
      <c r="G38" s="12">
        <v>43955</v>
      </c>
      <c r="H38" s="13" t="s">
        <v>41</v>
      </c>
    </row>
    <row r="39" spans="1:8" ht="18" x14ac:dyDescent="0.2">
      <c r="A39" s="214">
        <v>43929</v>
      </c>
      <c r="B39" s="215">
        <v>2492</v>
      </c>
      <c r="C39" s="216" t="s">
        <v>164</v>
      </c>
      <c r="D39" s="216" t="s">
        <v>165</v>
      </c>
      <c r="E39" s="221">
        <v>615.99</v>
      </c>
      <c r="F39" s="218">
        <v>50409</v>
      </c>
      <c r="G39" s="12">
        <v>43955</v>
      </c>
      <c r="H39" s="13" t="s">
        <v>41</v>
      </c>
    </row>
    <row r="40" spans="1:8" ht="18" x14ac:dyDescent="0.2">
      <c r="A40" s="214">
        <v>43941</v>
      </c>
      <c r="B40" s="215">
        <v>254676</v>
      </c>
      <c r="C40" s="216" t="s">
        <v>104</v>
      </c>
      <c r="D40" s="216" t="s">
        <v>166</v>
      </c>
      <c r="E40" s="221">
        <v>2083.5500000000002</v>
      </c>
      <c r="F40" s="218">
        <v>50410</v>
      </c>
      <c r="G40" s="12">
        <v>43955</v>
      </c>
      <c r="H40" s="13" t="s">
        <v>41</v>
      </c>
    </row>
    <row r="41" spans="1:8" ht="18" x14ac:dyDescent="0.2">
      <c r="A41" s="214">
        <v>43941</v>
      </c>
      <c r="B41" s="215">
        <v>254703</v>
      </c>
      <c r="C41" s="216" t="s">
        <v>104</v>
      </c>
      <c r="D41" s="216" t="s">
        <v>167</v>
      </c>
      <c r="E41" s="221">
        <v>1966.14</v>
      </c>
      <c r="F41" s="218">
        <v>50411</v>
      </c>
      <c r="G41" s="12">
        <v>43955</v>
      </c>
      <c r="H41" s="13" t="s">
        <v>41</v>
      </c>
    </row>
    <row r="42" spans="1:8" ht="18" x14ac:dyDescent="0.2">
      <c r="A42" s="214">
        <v>43944</v>
      </c>
      <c r="B42" s="215">
        <v>254997</v>
      </c>
      <c r="C42" s="216" t="s">
        <v>104</v>
      </c>
      <c r="D42" s="216" t="s">
        <v>168</v>
      </c>
      <c r="E42" s="221">
        <v>1503</v>
      </c>
      <c r="F42" s="218">
        <v>50412</v>
      </c>
      <c r="G42" s="12">
        <v>43955</v>
      </c>
      <c r="H42" s="13" t="s">
        <v>41</v>
      </c>
    </row>
    <row r="43" spans="1:8" ht="18" x14ac:dyDescent="0.2">
      <c r="A43" s="214">
        <v>43945</v>
      </c>
      <c r="B43" s="215">
        <v>268060</v>
      </c>
      <c r="C43" s="216" t="s">
        <v>169</v>
      </c>
      <c r="D43" s="216" t="s">
        <v>170</v>
      </c>
      <c r="E43" s="221">
        <v>2128.02</v>
      </c>
      <c r="F43" s="218">
        <v>50413</v>
      </c>
      <c r="G43" s="12">
        <v>43955</v>
      </c>
      <c r="H43" s="13" t="s">
        <v>41</v>
      </c>
    </row>
    <row r="44" spans="1:8" ht="18" x14ac:dyDescent="0.2">
      <c r="A44" s="214">
        <v>43945</v>
      </c>
      <c r="B44" s="215">
        <v>615064</v>
      </c>
      <c r="C44" s="216" t="s">
        <v>154</v>
      </c>
      <c r="D44" s="216" t="s">
        <v>171</v>
      </c>
      <c r="E44" s="221">
        <v>326.88</v>
      </c>
      <c r="F44" s="218">
        <v>50414</v>
      </c>
      <c r="G44" s="12">
        <v>43955</v>
      </c>
      <c r="H44" s="13" t="s">
        <v>41</v>
      </c>
    </row>
    <row r="45" spans="1:8" ht="18" x14ac:dyDescent="0.2">
      <c r="A45" s="214">
        <v>43948</v>
      </c>
      <c r="B45" s="215">
        <v>3157</v>
      </c>
      <c r="C45" s="216" t="s">
        <v>172</v>
      </c>
      <c r="D45" s="216" t="s">
        <v>73</v>
      </c>
      <c r="E45" s="221">
        <v>1915.71</v>
      </c>
      <c r="F45" s="218">
        <v>50415</v>
      </c>
      <c r="G45" s="12">
        <v>43955</v>
      </c>
      <c r="H45" s="13" t="s">
        <v>41</v>
      </c>
    </row>
    <row r="46" spans="1:8" ht="18" x14ac:dyDescent="0.2">
      <c r="A46" s="214">
        <v>43922</v>
      </c>
      <c r="B46" s="235">
        <v>10486107170</v>
      </c>
      <c r="C46" s="216" t="s">
        <v>173</v>
      </c>
      <c r="D46" s="216" t="s">
        <v>174</v>
      </c>
      <c r="E46" s="221">
        <v>114.41</v>
      </c>
      <c r="F46" s="218">
        <v>50416</v>
      </c>
      <c r="G46" s="12">
        <v>43955</v>
      </c>
      <c r="H46" s="13" t="s">
        <v>40</v>
      </c>
    </row>
    <row r="47" spans="1:8" ht="18" x14ac:dyDescent="0.2">
      <c r="A47" s="214">
        <v>43952</v>
      </c>
      <c r="B47" s="235">
        <v>10480166450</v>
      </c>
      <c r="C47" s="216" t="s">
        <v>173</v>
      </c>
      <c r="D47" s="216" t="s">
        <v>175</v>
      </c>
      <c r="E47" s="221">
        <v>302.88</v>
      </c>
      <c r="F47" s="218">
        <v>50417</v>
      </c>
      <c r="G47" s="12">
        <v>43955</v>
      </c>
      <c r="H47" s="13" t="s">
        <v>40</v>
      </c>
    </row>
    <row r="48" spans="1:8" ht="18" x14ac:dyDescent="0.2">
      <c r="A48" s="214">
        <v>43945</v>
      </c>
      <c r="B48" s="215">
        <v>170287</v>
      </c>
      <c r="C48" s="216" t="s">
        <v>176</v>
      </c>
      <c r="D48" s="216" t="s">
        <v>177</v>
      </c>
      <c r="E48" s="221">
        <v>3128.51</v>
      </c>
      <c r="F48" s="218">
        <v>50418</v>
      </c>
      <c r="G48" s="12">
        <v>43955</v>
      </c>
      <c r="H48" s="13" t="s">
        <v>41</v>
      </c>
    </row>
    <row r="49" spans="1:8" ht="18" x14ac:dyDescent="0.2">
      <c r="A49" s="214">
        <v>43948</v>
      </c>
      <c r="B49" s="215">
        <v>57478</v>
      </c>
      <c r="C49" s="216" t="s">
        <v>178</v>
      </c>
      <c r="D49" s="216" t="s">
        <v>179</v>
      </c>
      <c r="E49" s="221">
        <v>1998</v>
      </c>
      <c r="F49" s="218">
        <v>50419</v>
      </c>
      <c r="G49" s="12">
        <v>43955</v>
      </c>
      <c r="H49" s="13" t="s">
        <v>41</v>
      </c>
    </row>
    <row r="50" spans="1:8" ht="18" x14ac:dyDescent="0.2">
      <c r="A50" s="214">
        <v>43956</v>
      </c>
      <c r="B50" s="215">
        <v>297</v>
      </c>
      <c r="C50" s="216" t="s">
        <v>121</v>
      </c>
      <c r="D50" s="216" t="s">
        <v>122</v>
      </c>
      <c r="E50" s="221">
        <v>600</v>
      </c>
      <c r="F50" s="15">
        <v>553558000025398</v>
      </c>
      <c r="G50" s="12">
        <v>43956</v>
      </c>
      <c r="H50" s="13" t="s">
        <v>45</v>
      </c>
    </row>
    <row r="51" spans="1:8" ht="18" x14ac:dyDescent="0.2">
      <c r="A51" s="214">
        <v>43950</v>
      </c>
      <c r="B51" s="215">
        <v>229</v>
      </c>
      <c r="C51" s="216" t="s">
        <v>180</v>
      </c>
      <c r="D51" s="216" t="s">
        <v>181</v>
      </c>
      <c r="E51" s="221">
        <v>1488</v>
      </c>
      <c r="F51" s="218">
        <v>50501</v>
      </c>
      <c r="G51" s="12">
        <v>43956</v>
      </c>
      <c r="H51" s="13" t="s">
        <v>45</v>
      </c>
    </row>
    <row r="52" spans="1:8" ht="18" x14ac:dyDescent="0.2">
      <c r="A52" s="214">
        <v>43943</v>
      </c>
      <c r="B52" s="215">
        <v>1550</v>
      </c>
      <c r="C52" s="216" t="s">
        <v>182</v>
      </c>
      <c r="D52" s="216" t="s">
        <v>183</v>
      </c>
      <c r="E52" s="221">
        <v>100</v>
      </c>
      <c r="F52" s="218">
        <v>50502</v>
      </c>
      <c r="G52" s="12">
        <v>43956</v>
      </c>
      <c r="H52" s="13" t="s">
        <v>45</v>
      </c>
    </row>
    <row r="53" spans="1:8" ht="18" x14ac:dyDescent="0.2">
      <c r="A53" s="214">
        <v>43941</v>
      </c>
      <c r="B53" s="215">
        <v>44</v>
      </c>
      <c r="C53" s="216" t="s">
        <v>129</v>
      </c>
      <c r="D53" s="216" t="s">
        <v>184</v>
      </c>
      <c r="E53" s="221">
        <v>1125</v>
      </c>
      <c r="F53" s="218">
        <v>50503</v>
      </c>
      <c r="G53" s="12">
        <v>43956</v>
      </c>
      <c r="H53" s="13" t="s">
        <v>45</v>
      </c>
    </row>
    <row r="54" spans="1:8" ht="18" x14ac:dyDescent="0.2">
      <c r="A54" s="214">
        <v>43903</v>
      </c>
      <c r="B54" s="215">
        <v>6245</v>
      </c>
      <c r="C54" s="216" t="s">
        <v>185</v>
      </c>
      <c r="D54" s="216" t="s">
        <v>186</v>
      </c>
      <c r="E54" s="221">
        <v>1908.29</v>
      </c>
      <c r="F54" s="218">
        <v>50504</v>
      </c>
      <c r="G54" s="12">
        <v>43956</v>
      </c>
      <c r="H54" s="13" t="s">
        <v>41</v>
      </c>
    </row>
    <row r="55" spans="1:8" ht="18" x14ac:dyDescent="0.2">
      <c r="A55" s="214">
        <v>43955</v>
      </c>
      <c r="B55" s="215">
        <v>121107</v>
      </c>
      <c r="C55" s="216" t="s">
        <v>66</v>
      </c>
      <c r="D55" s="216" t="s">
        <v>187</v>
      </c>
      <c r="E55" s="221">
        <v>186.12</v>
      </c>
      <c r="F55" s="218">
        <v>50505</v>
      </c>
      <c r="G55" s="12">
        <v>43956</v>
      </c>
      <c r="H55" s="13" t="s">
        <v>41</v>
      </c>
    </row>
    <row r="56" spans="1:8" ht="18" x14ac:dyDescent="0.2">
      <c r="A56" s="214">
        <v>43952</v>
      </c>
      <c r="B56" s="215">
        <v>13113</v>
      </c>
      <c r="C56" s="216" t="s">
        <v>188</v>
      </c>
      <c r="D56" s="216" t="s">
        <v>125</v>
      </c>
      <c r="E56" s="221">
        <v>10.45</v>
      </c>
      <c r="F56" s="15">
        <v>831260900001237</v>
      </c>
      <c r="G56" s="12">
        <v>43956</v>
      </c>
      <c r="H56" s="13" t="s">
        <v>43</v>
      </c>
    </row>
    <row r="57" spans="1:8" ht="18" x14ac:dyDescent="0.2">
      <c r="A57" s="214">
        <v>43952</v>
      </c>
      <c r="B57" s="215">
        <v>13113</v>
      </c>
      <c r="C57" s="216" t="s">
        <v>188</v>
      </c>
      <c r="D57" s="216" t="s">
        <v>125</v>
      </c>
      <c r="E57" s="221">
        <v>10.45</v>
      </c>
      <c r="F57" s="15">
        <v>831260900001238</v>
      </c>
      <c r="G57" s="12">
        <v>43956</v>
      </c>
      <c r="H57" s="13" t="s">
        <v>43</v>
      </c>
    </row>
    <row r="58" spans="1:8" ht="18" x14ac:dyDescent="0.2">
      <c r="A58" s="214">
        <v>43831</v>
      </c>
      <c r="B58" s="215">
        <v>99015</v>
      </c>
      <c r="C58" s="216" t="s">
        <v>189</v>
      </c>
      <c r="D58" s="216" t="s">
        <v>190</v>
      </c>
      <c r="E58" s="221">
        <v>5000</v>
      </c>
      <c r="F58" s="15">
        <v>553558000025398</v>
      </c>
      <c r="G58" s="12">
        <v>43957</v>
      </c>
      <c r="H58" s="13" t="s">
        <v>45</v>
      </c>
    </row>
    <row r="59" spans="1:8" ht="18" x14ac:dyDescent="0.2">
      <c r="A59" s="214">
        <v>43933</v>
      </c>
      <c r="B59" s="215">
        <v>3522369</v>
      </c>
      <c r="C59" s="216" t="s">
        <v>191</v>
      </c>
      <c r="D59" s="216" t="s">
        <v>192</v>
      </c>
      <c r="E59" s="221">
        <v>222.57</v>
      </c>
      <c r="F59" s="218">
        <v>50601</v>
      </c>
      <c r="G59" s="12">
        <v>43957</v>
      </c>
      <c r="H59" s="13" t="s">
        <v>41</v>
      </c>
    </row>
    <row r="60" spans="1:8" ht="18" x14ac:dyDescent="0.2">
      <c r="A60" s="214">
        <v>43922</v>
      </c>
      <c r="B60" s="215">
        <v>0</v>
      </c>
      <c r="C60" s="216" t="s">
        <v>117</v>
      </c>
      <c r="D60" s="216" t="s">
        <v>69</v>
      </c>
      <c r="E60" s="221">
        <v>1316.8</v>
      </c>
      <c r="F60" s="15">
        <v>551819000028284</v>
      </c>
      <c r="G60" s="12">
        <v>43958</v>
      </c>
      <c r="H60" s="13" t="s">
        <v>45</v>
      </c>
    </row>
    <row r="61" spans="1:8" ht="18" x14ac:dyDescent="0.2">
      <c r="A61" s="214">
        <v>43922</v>
      </c>
      <c r="B61" s="215">
        <v>0</v>
      </c>
      <c r="C61" s="216" t="s">
        <v>118</v>
      </c>
      <c r="D61" s="216" t="s">
        <v>69</v>
      </c>
      <c r="E61" s="221">
        <v>1697.8</v>
      </c>
      <c r="F61" s="15">
        <v>551819000043273</v>
      </c>
      <c r="G61" s="12">
        <v>43958</v>
      </c>
      <c r="H61" s="13" t="s">
        <v>45</v>
      </c>
    </row>
    <row r="62" spans="1:8" ht="18" x14ac:dyDescent="0.2">
      <c r="A62" s="222">
        <v>43922</v>
      </c>
      <c r="B62" s="215">
        <v>0</v>
      </c>
      <c r="C62" s="216" t="s">
        <v>46</v>
      </c>
      <c r="D62" s="216" t="s">
        <v>69</v>
      </c>
      <c r="E62" s="217">
        <v>1401.8</v>
      </c>
      <c r="F62" s="15">
        <v>551819000049120</v>
      </c>
      <c r="G62" s="12">
        <v>43958</v>
      </c>
      <c r="H62" s="13" t="s">
        <v>45</v>
      </c>
    </row>
    <row r="63" spans="1:8" ht="18" x14ac:dyDescent="0.2">
      <c r="A63" s="214">
        <v>43922</v>
      </c>
      <c r="B63" s="215">
        <v>0</v>
      </c>
      <c r="C63" s="216" t="s">
        <v>47</v>
      </c>
      <c r="D63" s="216" t="s">
        <v>69</v>
      </c>
      <c r="E63" s="217">
        <v>132</v>
      </c>
      <c r="F63" s="15">
        <v>551819000050233</v>
      </c>
      <c r="G63" s="12">
        <v>43958</v>
      </c>
      <c r="H63" s="13" t="s">
        <v>45</v>
      </c>
    </row>
    <row r="64" spans="1:8" ht="18" x14ac:dyDescent="0.2">
      <c r="A64" s="214">
        <v>43922</v>
      </c>
      <c r="B64" s="215">
        <v>0</v>
      </c>
      <c r="C64" s="216" t="s">
        <v>59</v>
      </c>
      <c r="D64" s="216" t="s">
        <v>69</v>
      </c>
      <c r="E64" s="217">
        <v>1510</v>
      </c>
      <c r="F64" s="15">
        <v>551819000051695</v>
      </c>
      <c r="G64" s="12">
        <v>43958</v>
      </c>
      <c r="H64" s="13" t="s">
        <v>45</v>
      </c>
    </row>
    <row r="65" spans="1:8" ht="18" x14ac:dyDescent="0.2">
      <c r="A65" s="214">
        <v>43922</v>
      </c>
      <c r="B65" s="215">
        <v>0</v>
      </c>
      <c r="C65" s="216" t="s">
        <v>91</v>
      </c>
      <c r="D65" s="216" t="s">
        <v>69</v>
      </c>
      <c r="E65" s="217">
        <v>1389.8</v>
      </c>
      <c r="F65" s="15">
        <v>551819000056189</v>
      </c>
      <c r="G65" s="12">
        <v>43958</v>
      </c>
      <c r="H65" s="13" t="s">
        <v>45</v>
      </c>
    </row>
    <row r="66" spans="1:8" ht="18" x14ac:dyDescent="0.2">
      <c r="A66" s="214">
        <v>43922</v>
      </c>
      <c r="B66" s="215">
        <v>0</v>
      </c>
      <c r="C66" s="216" t="s">
        <v>105</v>
      </c>
      <c r="D66" s="216" t="s">
        <v>69</v>
      </c>
      <c r="E66" s="217">
        <v>1381.8</v>
      </c>
      <c r="F66" s="15">
        <v>551819000057117</v>
      </c>
      <c r="G66" s="12">
        <v>43958</v>
      </c>
      <c r="H66" s="13" t="s">
        <v>45</v>
      </c>
    </row>
    <row r="67" spans="1:8" ht="18" x14ac:dyDescent="0.2">
      <c r="A67" s="214">
        <v>43922</v>
      </c>
      <c r="B67" s="215">
        <v>0</v>
      </c>
      <c r="C67" s="216" t="s">
        <v>106</v>
      </c>
      <c r="D67" s="216" t="s">
        <v>69</v>
      </c>
      <c r="E67" s="217">
        <v>1744.8</v>
      </c>
      <c r="F67" s="15">
        <v>551819000057120</v>
      </c>
      <c r="G67" s="12">
        <v>43958</v>
      </c>
      <c r="H67" s="13" t="s">
        <v>45</v>
      </c>
    </row>
    <row r="68" spans="1:8" ht="18" x14ac:dyDescent="0.2">
      <c r="A68" s="214">
        <v>43922</v>
      </c>
      <c r="B68" s="215">
        <v>0</v>
      </c>
      <c r="C68" s="216" t="s">
        <v>119</v>
      </c>
      <c r="D68" s="216" t="s">
        <v>69</v>
      </c>
      <c r="E68" s="217">
        <v>1303</v>
      </c>
      <c r="F68" s="15">
        <v>551819000058671</v>
      </c>
      <c r="G68" s="12">
        <v>43958</v>
      </c>
      <c r="H68" s="13" t="s">
        <v>45</v>
      </c>
    </row>
    <row r="69" spans="1:8" ht="18" x14ac:dyDescent="0.2">
      <c r="A69" s="214">
        <v>43922</v>
      </c>
      <c r="B69" s="215">
        <v>0</v>
      </c>
      <c r="C69" s="216" t="s">
        <v>48</v>
      </c>
      <c r="D69" s="216" t="s">
        <v>69</v>
      </c>
      <c r="E69" s="217">
        <v>3281.2</v>
      </c>
      <c r="F69" s="15">
        <v>552062000034391</v>
      </c>
      <c r="G69" s="12">
        <v>43958</v>
      </c>
      <c r="H69" s="13" t="s">
        <v>45</v>
      </c>
    </row>
    <row r="70" spans="1:8" ht="18" x14ac:dyDescent="0.2">
      <c r="A70" s="214">
        <v>43922</v>
      </c>
      <c r="B70" s="215">
        <v>0</v>
      </c>
      <c r="C70" s="216" t="s">
        <v>193</v>
      </c>
      <c r="D70" s="216" t="s">
        <v>69</v>
      </c>
      <c r="E70" s="217">
        <v>873.8</v>
      </c>
      <c r="F70" s="15">
        <v>553011000054974</v>
      </c>
      <c r="G70" s="12">
        <v>43958</v>
      </c>
      <c r="H70" s="13" t="s">
        <v>45</v>
      </c>
    </row>
    <row r="71" spans="1:8" ht="18" x14ac:dyDescent="0.2">
      <c r="A71" s="214">
        <v>43922</v>
      </c>
      <c r="B71" s="215">
        <v>0</v>
      </c>
      <c r="C71" s="216" t="s">
        <v>49</v>
      </c>
      <c r="D71" s="216" t="s">
        <v>69</v>
      </c>
      <c r="E71" s="217">
        <v>1384</v>
      </c>
      <c r="F71" s="15">
        <v>553386000018197</v>
      </c>
      <c r="G71" s="12">
        <v>43958</v>
      </c>
      <c r="H71" s="13" t="s">
        <v>45</v>
      </c>
    </row>
    <row r="72" spans="1:8" ht="18" x14ac:dyDescent="0.2">
      <c r="A72" s="222">
        <v>43922</v>
      </c>
      <c r="B72" s="215">
        <v>0</v>
      </c>
      <c r="C72" s="216" t="s">
        <v>72</v>
      </c>
      <c r="D72" s="216" t="s">
        <v>69</v>
      </c>
      <c r="E72" s="217">
        <v>3353</v>
      </c>
      <c r="F72" s="15">
        <v>553558000017763</v>
      </c>
      <c r="G72" s="12">
        <v>43958</v>
      </c>
      <c r="H72" s="13" t="s">
        <v>45</v>
      </c>
    </row>
    <row r="73" spans="1:8" ht="18" x14ac:dyDescent="0.2">
      <c r="A73" s="214">
        <v>43922</v>
      </c>
      <c r="B73" s="215">
        <v>0</v>
      </c>
      <c r="C73" s="216" t="s">
        <v>50</v>
      </c>
      <c r="D73" s="216" t="s">
        <v>69</v>
      </c>
      <c r="E73" s="217">
        <v>1467.8</v>
      </c>
      <c r="F73" s="15">
        <v>553558000025545</v>
      </c>
      <c r="G73" s="12">
        <v>43958</v>
      </c>
      <c r="H73" s="13" t="s">
        <v>45</v>
      </c>
    </row>
    <row r="74" spans="1:8" ht="18" x14ac:dyDescent="0.2">
      <c r="A74" s="214">
        <v>43922</v>
      </c>
      <c r="B74" s="215">
        <v>0</v>
      </c>
      <c r="C74" s="223" t="s">
        <v>60</v>
      </c>
      <c r="D74" s="224" t="s">
        <v>69</v>
      </c>
      <c r="E74" s="225">
        <v>1401.8</v>
      </c>
      <c r="F74" s="16">
        <v>553558000025675</v>
      </c>
      <c r="G74" s="12">
        <v>43958</v>
      </c>
      <c r="H74" s="14" t="s">
        <v>45</v>
      </c>
    </row>
    <row r="75" spans="1:8" ht="18" x14ac:dyDescent="0.2">
      <c r="A75" s="214">
        <v>43922</v>
      </c>
      <c r="B75" s="215">
        <v>0</v>
      </c>
      <c r="C75" s="216" t="s">
        <v>70</v>
      </c>
      <c r="D75" s="216" t="s">
        <v>69</v>
      </c>
      <c r="E75" s="217">
        <v>1857</v>
      </c>
      <c r="F75" s="15">
        <v>553558000025738</v>
      </c>
      <c r="G75" s="12">
        <v>43958</v>
      </c>
      <c r="H75" s="13" t="s">
        <v>45</v>
      </c>
    </row>
    <row r="76" spans="1:8" ht="18" x14ac:dyDescent="0.2">
      <c r="A76" s="214">
        <v>43922</v>
      </c>
      <c r="B76" s="215">
        <v>0</v>
      </c>
      <c r="C76" s="216" t="s">
        <v>85</v>
      </c>
      <c r="D76" s="216" t="s">
        <v>69</v>
      </c>
      <c r="E76" s="217">
        <v>1269</v>
      </c>
      <c r="F76" s="15">
        <v>553558000026658</v>
      </c>
      <c r="G76" s="12">
        <v>43958</v>
      </c>
      <c r="H76" s="13" t="s">
        <v>45</v>
      </c>
    </row>
    <row r="77" spans="1:8" ht="18" x14ac:dyDescent="0.2">
      <c r="A77" s="214">
        <v>43922</v>
      </c>
      <c r="B77" s="215">
        <v>0</v>
      </c>
      <c r="C77" s="216" t="s">
        <v>87</v>
      </c>
      <c r="D77" s="216" t="s">
        <v>69</v>
      </c>
      <c r="E77" s="217">
        <v>1706</v>
      </c>
      <c r="F77" s="15">
        <v>556761000046197</v>
      </c>
      <c r="G77" s="12">
        <v>43958</v>
      </c>
      <c r="H77" s="13" t="s">
        <v>45</v>
      </c>
    </row>
    <row r="78" spans="1:8" ht="18" x14ac:dyDescent="0.2">
      <c r="A78" s="214">
        <v>43922</v>
      </c>
      <c r="B78" s="215">
        <v>0</v>
      </c>
      <c r="C78" s="216" t="s">
        <v>51</v>
      </c>
      <c r="D78" s="216" t="s">
        <v>69</v>
      </c>
      <c r="E78" s="217">
        <v>1384</v>
      </c>
      <c r="F78" s="15">
        <v>557039000010124</v>
      </c>
      <c r="G78" s="12">
        <v>43958</v>
      </c>
      <c r="H78" s="13" t="s">
        <v>45</v>
      </c>
    </row>
    <row r="79" spans="1:8" ht="18" x14ac:dyDescent="0.2">
      <c r="A79" s="214">
        <v>43922</v>
      </c>
      <c r="B79" s="215">
        <v>0</v>
      </c>
      <c r="C79" s="216" t="s">
        <v>52</v>
      </c>
      <c r="D79" s="216" t="s">
        <v>69</v>
      </c>
      <c r="E79" s="217">
        <v>1679</v>
      </c>
      <c r="F79" s="15">
        <v>557039000010461</v>
      </c>
      <c r="G79" s="12">
        <v>43958</v>
      </c>
      <c r="H79" s="13" t="s">
        <v>45</v>
      </c>
    </row>
    <row r="80" spans="1:8" ht="18" x14ac:dyDescent="0.2">
      <c r="A80" s="214">
        <v>43922</v>
      </c>
      <c r="B80" s="215">
        <v>0</v>
      </c>
      <c r="C80" s="216" t="s">
        <v>86</v>
      </c>
      <c r="D80" s="216" t="s">
        <v>69</v>
      </c>
      <c r="E80" s="217">
        <v>1528.8</v>
      </c>
      <c r="F80" s="15">
        <v>557039000015418</v>
      </c>
      <c r="G80" s="12">
        <v>43958</v>
      </c>
      <c r="H80" s="13" t="s">
        <v>45</v>
      </c>
    </row>
    <row r="81" spans="1:8" ht="18" x14ac:dyDescent="0.2">
      <c r="A81" s="214">
        <v>43922</v>
      </c>
      <c r="B81" s="215">
        <v>0</v>
      </c>
      <c r="C81" s="216" t="s">
        <v>126</v>
      </c>
      <c r="D81" s="216" t="s">
        <v>69</v>
      </c>
      <c r="E81" s="217">
        <v>739</v>
      </c>
      <c r="F81" s="218">
        <v>50701</v>
      </c>
      <c r="G81" s="12">
        <v>43958</v>
      </c>
      <c r="H81" s="13" t="s">
        <v>45</v>
      </c>
    </row>
    <row r="82" spans="1:8" ht="18" x14ac:dyDescent="0.2">
      <c r="A82" s="214">
        <v>43922</v>
      </c>
      <c r="B82" s="215">
        <v>150</v>
      </c>
      <c r="C82" s="216" t="s">
        <v>194</v>
      </c>
      <c r="D82" s="216" t="s">
        <v>124</v>
      </c>
      <c r="E82" s="217">
        <v>3865.58</v>
      </c>
      <c r="F82" s="218">
        <v>50702</v>
      </c>
      <c r="G82" s="12">
        <v>43958</v>
      </c>
      <c r="H82" s="13" t="s">
        <v>53</v>
      </c>
    </row>
    <row r="83" spans="1:8" ht="18" x14ac:dyDescent="0.2">
      <c r="A83" s="214">
        <v>43922</v>
      </c>
      <c r="B83" s="215">
        <v>0</v>
      </c>
      <c r="C83" s="216" t="s">
        <v>127</v>
      </c>
      <c r="D83" s="216" t="s">
        <v>69</v>
      </c>
      <c r="E83" s="217">
        <v>873.8</v>
      </c>
      <c r="F83" s="218">
        <v>50703</v>
      </c>
      <c r="G83" s="12">
        <v>43958</v>
      </c>
      <c r="H83" s="13" t="s">
        <v>45</v>
      </c>
    </row>
    <row r="84" spans="1:8" ht="18" x14ac:dyDescent="0.2">
      <c r="A84" s="214">
        <v>43952</v>
      </c>
      <c r="B84" s="215">
        <v>13113</v>
      </c>
      <c r="C84" s="216" t="s">
        <v>188</v>
      </c>
      <c r="D84" s="216" t="s">
        <v>125</v>
      </c>
      <c r="E84" s="217">
        <v>10.45</v>
      </c>
      <c r="F84" s="15">
        <v>831281200245680</v>
      </c>
      <c r="G84" s="12">
        <v>43958</v>
      </c>
      <c r="H84" s="13" t="s">
        <v>43</v>
      </c>
    </row>
    <row r="85" spans="1:8" ht="18" x14ac:dyDescent="0.2">
      <c r="A85" s="214">
        <v>43952</v>
      </c>
      <c r="B85" s="215">
        <v>13113</v>
      </c>
      <c r="C85" s="216" t="s">
        <v>188</v>
      </c>
      <c r="D85" s="216" t="s">
        <v>125</v>
      </c>
      <c r="E85" s="217">
        <v>10.45</v>
      </c>
      <c r="F85" s="15">
        <v>831281200245681</v>
      </c>
      <c r="G85" s="12">
        <v>43958</v>
      </c>
      <c r="H85" s="13" t="s">
        <v>43</v>
      </c>
    </row>
    <row r="86" spans="1:8" ht="18" x14ac:dyDescent="0.2">
      <c r="A86" s="214">
        <v>43922</v>
      </c>
      <c r="B86" s="215">
        <v>28</v>
      </c>
      <c r="C86" s="216" t="s">
        <v>93</v>
      </c>
      <c r="D86" s="216" t="s">
        <v>92</v>
      </c>
      <c r="E86" s="217">
        <v>600</v>
      </c>
      <c r="F86" s="15">
        <v>553558510018517</v>
      </c>
      <c r="G86" s="12">
        <v>43959</v>
      </c>
      <c r="H86" s="13" t="s">
        <v>45</v>
      </c>
    </row>
    <row r="87" spans="1:8" ht="18" x14ac:dyDescent="0.2">
      <c r="A87" s="214">
        <v>43922</v>
      </c>
      <c r="B87" s="215">
        <v>29</v>
      </c>
      <c r="C87" s="216" t="s">
        <v>195</v>
      </c>
      <c r="D87" s="216" t="s">
        <v>92</v>
      </c>
      <c r="E87" s="217">
        <v>600</v>
      </c>
      <c r="F87" s="218">
        <v>50801</v>
      </c>
      <c r="G87" s="12">
        <v>43959</v>
      </c>
      <c r="H87" s="13" t="s">
        <v>45</v>
      </c>
    </row>
    <row r="88" spans="1:8" ht="18" x14ac:dyDescent="0.2">
      <c r="A88" s="214">
        <v>43922</v>
      </c>
      <c r="B88" s="215">
        <v>30</v>
      </c>
      <c r="C88" s="216" t="s">
        <v>196</v>
      </c>
      <c r="D88" s="216" t="s">
        <v>92</v>
      </c>
      <c r="E88" s="221">
        <v>600</v>
      </c>
      <c r="F88" s="218">
        <v>50802</v>
      </c>
      <c r="G88" s="12">
        <v>43959</v>
      </c>
      <c r="H88" s="13" t="s">
        <v>45</v>
      </c>
    </row>
    <row r="89" spans="1:8" ht="18" x14ac:dyDescent="0.2">
      <c r="A89" s="214">
        <v>43952</v>
      </c>
      <c r="B89" s="215">
        <v>13113</v>
      </c>
      <c r="C89" s="216" t="s">
        <v>188</v>
      </c>
      <c r="D89" s="216" t="s">
        <v>125</v>
      </c>
      <c r="E89" s="221">
        <v>10.45</v>
      </c>
      <c r="F89" s="15">
        <v>821291200333460</v>
      </c>
      <c r="G89" s="12">
        <v>43959</v>
      </c>
      <c r="H89" s="13" t="s">
        <v>43</v>
      </c>
    </row>
    <row r="90" spans="1:8" ht="18" x14ac:dyDescent="0.2">
      <c r="A90" s="214">
        <v>43952</v>
      </c>
      <c r="B90" s="215">
        <v>13113</v>
      </c>
      <c r="C90" s="216" t="s">
        <v>188</v>
      </c>
      <c r="D90" s="216" t="s">
        <v>125</v>
      </c>
      <c r="E90" s="221">
        <v>10.45</v>
      </c>
      <c r="F90" s="15">
        <v>821291200333461</v>
      </c>
      <c r="G90" s="12">
        <v>43959</v>
      </c>
      <c r="H90" s="13" t="s">
        <v>43</v>
      </c>
    </row>
    <row r="91" spans="1:8" ht="18" x14ac:dyDescent="0.2">
      <c r="A91" s="214">
        <v>43950</v>
      </c>
      <c r="B91" s="215">
        <v>673</v>
      </c>
      <c r="C91" s="216" t="s">
        <v>148</v>
      </c>
      <c r="D91" s="216" t="s">
        <v>44</v>
      </c>
      <c r="E91" s="221">
        <v>6387.4</v>
      </c>
      <c r="F91" s="15">
        <v>550583000126863</v>
      </c>
      <c r="G91" s="12">
        <v>43962</v>
      </c>
      <c r="H91" s="13" t="s">
        <v>45</v>
      </c>
    </row>
    <row r="92" spans="1:8" ht="18" x14ac:dyDescent="0.2">
      <c r="A92" s="214">
        <v>43922</v>
      </c>
      <c r="B92" s="215">
        <v>5000618221</v>
      </c>
      <c r="C92" s="216" t="s">
        <v>197</v>
      </c>
      <c r="D92" s="216" t="s">
        <v>198</v>
      </c>
      <c r="E92" s="221">
        <v>14872</v>
      </c>
      <c r="F92" s="218">
        <v>51101</v>
      </c>
      <c r="G92" s="12">
        <v>43962</v>
      </c>
      <c r="H92" s="13" t="s">
        <v>41</v>
      </c>
    </row>
    <row r="93" spans="1:8" ht="18" x14ac:dyDescent="0.2">
      <c r="A93" s="214">
        <v>43922</v>
      </c>
      <c r="B93" s="11">
        <v>542305479520</v>
      </c>
      <c r="C93" s="216" t="s">
        <v>199</v>
      </c>
      <c r="D93" s="216" t="s">
        <v>200</v>
      </c>
      <c r="E93" s="221">
        <v>339.09</v>
      </c>
      <c r="F93" s="218">
        <v>51102</v>
      </c>
      <c r="G93" s="12">
        <v>43962</v>
      </c>
      <c r="H93" s="13" t="s">
        <v>40</v>
      </c>
    </row>
    <row r="94" spans="1:8" ht="18" x14ac:dyDescent="0.2">
      <c r="A94" s="214">
        <v>43922</v>
      </c>
      <c r="B94" s="11">
        <v>644904727881</v>
      </c>
      <c r="C94" s="216" t="s">
        <v>199</v>
      </c>
      <c r="D94" s="216" t="s">
        <v>201</v>
      </c>
      <c r="E94" s="221">
        <v>1750.86</v>
      </c>
      <c r="F94" s="218">
        <v>51103</v>
      </c>
      <c r="G94" s="12">
        <v>43962</v>
      </c>
      <c r="H94" s="13" t="s">
        <v>40</v>
      </c>
    </row>
    <row r="95" spans="1:8" ht="18" x14ac:dyDescent="0.2">
      <c r="A95" s="214">
        <v>43938</v>
      </c>
      <c r="B95" s="215">
        <v>6282</v>
      </c>
      <c r="C95" s="216" t="s">
        <v>185</v>
      </c>
      <c r="D95" s="216" t="s">
        <v>202</v>
      </c>
      <c r="E95" s="221">
        <v>3476</v>
      </c>
      <c r="F95" s="218">
        <v>51104</v>
      </c>
      <c r="G95" s="12">
        <v>43962</v>
      </c>
      <c r="H95" s="13" t="s">
        <v>41</v>
      </c>
    </row>
    <row r="96" spans="1:8" ht="18" x14ac:dyDescent="0.2">
      <c r="A96" s="214">
        <v>43938</v>
      </c>
      <c r="B96" s="215">
        <v>63296</v>
      </c>
      <c r="C96" s="216" t="s">
        <v>159</v>
      </c>
      <c r="D96" s="216" t="s">
        <v>203</v>
      </c>
      <c r="E96" s="221">
        <v>2610</v>
      </c>
      <c r="F96" s="218">
        <v>51105</v>
      </c>
      <c r="G96" s="12">
        <v>43962</v>
      </c>
      <c r="H96" s="13" t="s">
        <v>41</v>
      </c>
    </row>
    <row r="97" spans="1:8" ht="18" x14ac:dyDescent="0.2">
      <c r="A97" s="214">
        <v>43950</v>
      </c>
      <c r="B97" s="215">
        <v>57562</v>
      </c>
      <c r="C97" s="216" t="s">
        <v>178</v>
      </c>
      <c r="D97" s="216" t="s">
        <v>204</v>
      </c>
      <c r="E97" s="221">
        <v>1408.39</v>
      </c>
      <c r="F97" s="218">
        <v>51106</v>
      </c>
      <c r="G97" s="12">
        <v>43962</v>
      </c>
      <c r="H97" s="13" t="s">
        <v>41</v>
      </c>
    </row>
    <row r="98" spans="1:8" ht="18" x14ac:dyDescent="0.2">
      <c r="A98" s="214">
        <v>43950</v>
      </c>
      <c r="B98" s="215">
        <v>255545</v>
      </c>
      <c r="C98" s="216" t="s">
        <v>104</v>
      </c>
      <c r="D98" s="216" t="s">
        <v>205</v>
      </c>
      <c r="E98" s="221">
        <v>414.4</v>
      </c>
      <c r="F98" s="218">
        <v>51107</v>
      </c>
      <c r="G98" s="12">
        <v>43962</v>
      </c>
      <c r="H98" s="13" t="s">
        <v>41</v>
      </c>
    </row>
    <row r="99" spans="1:8" ht="18" x14ac:dyDescent="0.2">
      <c r="A99" s="214">
        <v>43950</v>
      </c>
      <c r="B99" s="215">
        <v>255548</v>
      </c>
      <c r="C99" s="216" t="s">
        <v>104</v>
      </c>
      <c r="D99" s="216" t="s">
        <v>168</v>
      </c>
      <c r="E99" s="221">
        <v>1083.78</v>
      </c>
      <c r="F99" s="218">
        <v>51108</v>
      </c>
      <c r="G99" s="12">
        <v>43962</v>
      </c>
      <c r="H99" s="13" t="s">
        <v>41</v>
      </c>
    </row>
    <row r="100" spans="1:8" ht="18" x14ac:dyDescent="0.2">
      <c r="A100" s="214">
        <v>43948</v>
      </c>
      <c r="B100" s="215">
        <v>255311</v>
      </c>
      <c r="C100" s="216" t="s">
        <v>104</v>
      </c>
      <c r="D100" s="216" t="s">
        <v>206</v>
      </c>
      <c r="E100" s="221">
        <v>1522.62</v>
      </c>
      <c r="F100" s="218">
        <v>51109</v>
      </c>
      <c r="G100" s="12">
        <v>43962</v>
      </c>
      <c r="H100" s="13" t="s">
        <v>41</v>
      </c>
    </row>
    <row r="101" spans="1:8" ht="18" x14ac:dyDescent="0.2">
      <c r="A101" s="214">
        <v>43950</v>
      </c>
      <c r="B101" s="215">
        <v>58452</v>
      </c>
      <c r="C101" s="216" t="s">
        <v>207</v>
      </c>
      <c r="D101" s="216" t="s">
        <v>208</v>
      </c>
      <c r="E101" s="221">
        <v>1480</v>
      </c>
      <c r="F101" s="218">
        <v>51110</v>
      </c>
      <c r="G101" s="12">
        <v>43962</v>
      </c>
      <c r="H101" s="13" t="s">
        <v>41</v>
      </c>
    </row>
    <row r="102" spans="1:8" ht="18" x14ac:dyDescent="0.2">
      <c r="A102" s="214">
        <v>43956</v>
      </c>
      <c r="B102" s="215">
        <v>3264</v>
      </c>
      <c r="C102" s="216" t="s">
        <v>172</v>
      </c>
      <c r="D102" s="216" t="s">
        <v>73</v>
      </c>
      <c r="E102" s="221">
        <v>1838.67</v>
      </c>
      <c r="F102" s="218">
        <v>51111</v>
      </c>
      <c r="G102" s="12">
        <v>43962</v>
      </c>
      <c r="H102" s="13" t="s">
        <v>41</v>
      </c>
    </row>
    <row r="103" spans="1:8" ht="18" x14ac:dyDescent="0.2">
      <c r="A103" s="214">
        <v>43955</v>
      </c>
      <c r="B103" s="215">
        <v>255785</v>
      </c>
      <c r="C103" s="216" t="s">
        <v>104</v>
      </c>
      <c r="D103" s="216" t="s">
        <v>209</v>
      </c>
      <c r="E103" s="221">
        <v>2563.1</v>
      </c>
      <c r="F103" s="218">
        <v>51112</v>
      </c>
      <c r="G103" s="12">
        <v>43962</v>
      </c>
      <c r="H103" s="13" t="s">
        <v>41</v>
      </c>
    </row>
    <row r="104" spans="1:8" ht="18" x14ac:dyDescent="0.2">
      <c r="A104" s="214">
        <v>43955</v>
      </c>
      <c r="B104" s="215">
        <v>255900</v>
      </c>
      <c r="C104" s="216" t="s">
        <v>104</v>
      </c>
      <c r="D104" s="216" t="s">
        <v>210</v>
      </c>
      <c r="E104" s="221">
        <v>3525.67</v>
      </c>
      <c r="F104" s="218">
        <v>51113</v>
      </c>
      <c r="G104" s="12">
        <v>43962</v>
      </c>
      <c r="H104" s="13" t="s">
        <v>41</v>
      </c>
    </row>
    <row r="105" spans="1:8" ht="18" x14ac:dyDescent="0.2">
      <c r="A105" s="214">
        <v>43955</v>
      </c>
      <c r="B105" s="215">
        <v>57689</v>
      </c>
      <c r="C105" s="216" t="s">
        <v>178</v>
      </c>
      <c r="D105" s="216" t="s">
        <v>211</v>
      </c>
      <c r="E105" s="221">
        <v>1483.82</v>
      </c>
      <c r="F105" s="218">
        <v>5114</v>
      </c>
      <c r="G105" s="12">
        <v>43962</v>
      </c>
      <c r="H105" s="13" t="s">
        <v>41</v>
      </c>
    </row>
    <row r="106" spans="1:8" ht="18" x14ac:dyDescent="0.2">
      <c r="A106" s="214">
        <v>43941</v>
      </c>
      <c r="B106" s="215">
        <v>44</v>
      </c>
      <c r="C106" s="216" t="s">
        <v>129</v>
      </c>
      <c r="D106" s="216" t="s">
        <v>212</v>
      </c>
      <c r="E106" s="221">
        <v>1125</v>
      </c>
      <c r="F106" s="218">
        <v>5115</v>
      </c>
      <c r="G106" s="12">
        <v>43962</v>
      </c>
      <c r="H106" s="13" t="s">
        <v>45</v>
      </c>
    </row>
    <row r="107" spans="1:8" ht="18" x14ac:dyDescent="0.2">
      <c r="A107" s="214">
        <v>43952</v>
      </c>
      <c r="B107" s="215">
        <v>13113</v>
      </c>
      <c r="C107" s="216" t="s">
        <v>188</v>
      </c>
      <c r="D107" s="216" t="s">
        <v>125</v>
      </c>
      <c r="E107" s="221">
        <v>10.45</v>
      </c>
      <c r="F107" s="15">
        <v>801321200013664</v>
      </c>
      <c r="G107" s="12">
        <v>43962</v>
      </c>
      <c r="H107" s="13" t="s">
        <v>43</v>
      </c>
    </row>
    <row r="108" spans="1:8" ht="18" x14ac:dyDescent="0.2">
      <c r="A108" s="214">
        <v>43922</v>
      </c>
      <c r="B108" s="215">
        <v>0</v>
      </c>
      <c r="C108" s="216" t="s">
        <v>213</v>
      </c>
      <c r="D108" s="216" t="s">
        <v>215</v>
      </c>
      <c r="E108" s="221">
        <v>1000</v>
      </c>
      <c r="F108" s="15">
        <v>551819000058744</v>
      </c>
      <c r="G108" s="12">
        <v>43963</v>
      </c>
      <c r="H108" s="13" t="s">
        <v>45</v>
      </c>
    </row>
    <row r="109" spans="1:8" ht="18" x14ac:dyDescent="0.2">
      <c r="A109" s="214">
        <v>43951</v>
      </c>
      <c r="B109" s="215">
        <v>268578</v>
      </c>
      <c r="C109" s="216" t="s">
        <v>169</v>
      </c>
      <c r="D109" s="216" t="s">
        <v>214</v>
      </c>
      <c r="E109" s="221">
        <v>4284</v>
      </c>
      <c r="F109" s="218">
        <v>51301</v>
      </c>
      <c r="G109" s="12">
        <v>43964</v>
      </c>
      <c r="H109" s="13" t="s">
        <v>41</v>
      </c>
    </row>
    <row r="110" spans="1:8" ht="18" x14ac:dyDescent="0.2">
      <c r="A110" s="214">
        <v>43922</v>
      </c>
      <c r="B110" s="215">
        <v>0</v>
      </c>
      <c r="C110" s="216" t="s">
        <v>213</v>
      </c>
      <c r="D110" s="216" t="s">
        <v>216</v>
      </c>
      <c r="E110" s="221">
        <v>370</v>
      </c>
      <c r="F110" s="218">
        <v>51302</v>
      </c>
      <c r="G110" s="12">
        <v>43964</v>
      </c>
      <c r="H110" s="13" t="s">
        <v>45</v>
      </c>
    </row>
    <row r="111" spans="1:8" ht="18" x14ac:dyDescent="0.2">
      <c r="A111" s="214">
        <v>43922</v>
      </c>
      <c r="B111" s="215">
        <v>13113</v>
      </c>
      <c r="C111" s="216" t="s">
        <v>188</v>
      </c>
      <c r="D111" s="216" t="s">
        <v>125</v>
      </c>
      <c r="E111" s="221">
        <v>10.45</v>
      </c>
      <c r="F111" s="15">
        <v>831341200026895</v>
      </c>
      <c r="G111" s="12">
        <v>43964</v>
      </c>
      <c r="H111" s="13" t="s">
        <v>43</v>
      </c>
    </row>
    <row r="112" spans="1:8" ht="18" x14ac:dyDescent="0.2">
      <c r="A112" s="214">
        <v>43970</v>
      </c>
      <c r="B112" s="215">
        <v>1188582</v>
      </c>
      <c r="C112" s="216" t="s">
        <v>334</v>
      </c>
      <c r="D112" s="216" t="s">
        <v>335</v>
      </c>
      <c r="E112" s="221">
        <v>131.75</v>
      </c>
      <c r="F112" s="15">
        <v>51401</v>
      </c>
      <c r="G112" s="12">
        <v>43965</v>
      </c>
      <c r="H112" s="13" t="s">
        <v>41</v>
      </c>
    </row>
    <row r="113" spans="1:8" ht="18" x14ac:dyDescent="0.2">
      <c r="A113" s="214">
        <v>43952</v>
      </c>
      <c r="B113" s="215">
        <v>3558</v>
      </c>
      <c r="C113" s="216" t="s">
        <v>189</v>
      </c>
      <c r="D113" s="216" t="s">
        <v>217</v>
      </c>
      <c r="E113" s="221">
        <v>1520.02</v>
      </c>
      <c r="F113" s="15">
        <v>553558000025398</v>
      </c>
      <c r="G113" s="12">
        <v>43966</v>
      </c>
      <c r="H113" s="13" t="s">
        <v>45</v>
      </c>
    </row>
    <row r="114" spans="1:8" ht="18" x14ac:dyDescent="0.2">
      <c r="A114" s="214">
        <v>43951</v>
      </c>
      <c r="B114" s="215">
        <v>674</v>
      </c>
      <c r="C114" s="216" t="s">
        <v>148</v>
      </c>
      <c r="D114" s="216" t="s">
        <v>44</v>
      </c>
      <c r="E114" s="221">
        <v>6028.4</v>
      </c>
      <c r="F114" s="15">
        <v>550583000126863</v>
      </c>
      <c r="G114" s="12">
        <v>43969</v>
      </c>
      <c r="H114" s="13" t="s">
        <v>45</v>
      </c>
    </row>
    <row r="115" spans="1:8" ht="18" x14ac:dyDescent="0.2">
      <c r="A115" s="214">
        <v>43952</v>
      </c>
      <c r="B115" s="215">
        <v>0</v>
      </c>
      <c r="C115" s="216" t="s">
        <v>86</v>
      </c>
      <c r="D115" s="216" t="s">
        <v>218</v>
      </c>
      <c r="E115" s="221">
        <v>5282.09</v>
      </c>
      <c r="F115" s="15">
        <v>557039000015418</v>
      </c>
      <c r="G115" s="12">
        <v>43969</v>
      </c>
      <c r="H115" s="13" t="s">
        <v>45</v>
      </c>
    </row>
    <row r="116" spans="1:8" ht="18" x14ac:dyDescent="0.2">
      <c r="A116" s="214">
        <v>43956</v>
      </c>
      <c r="B116" s="215">
        <v>256025</v>
      </c>
      <c r="C116" s="216" t="s">
        <v>104</v>
      </c>
      <c r="D116" s="216" t="s">
        <v>168</v>
      </c>
      <c r="E116" s="221">
        <v>1578</v>
      </c>
      <c r="F116" s="218">
        <v>51801</v>
      </c>
      <c r="G116" s="12">
        <v>43969</v>
      </c>
      <c r="H116" s="13" t="s">
        <v>41</v>
      </c>
    </row>
    <row r="117" spans="1:8" ht="18" x14ac:dyDescent="0.2">
      <c r="A117" s="214">
        <v>43955</v>
      </c>
      <c r="B117" s="215">
        <v>172195</v>
      </c>
      <c r="C117" s="216" t="s">
        <v>176</v>
      </c>
      <c r="D117" s="216" t="s">
        <v>177</v>
      </c>
      <c r="E117" s="221">
        <v>3117.8</v>
      </c>
      <c r="F117" s="218">
        <v>51802</v>
      </c>
      <c r="G117" s="12">
        <v>43969</v>
      </c>
      <c r="H117" s="13" t="s">
        <v>41</v>
      </c>
    </row>
    <row r="118" spans="1:8" ht="18" x14ac:dyDescent="0.2">
      <c r="A118" s="214">
        <v>43956</v>
      </c>
      <c r="B118" s="215">
        <v>268978</v>
      </c>
      <c r="C118" s="216" t="s">
        <v>169</v>
      </c>
      <c r="D118" s="216" t="s">
        <v>219</v>
      </c>
      <c r="E118" s="221">
        <v>1646.82</v>
      </c>
      <c r="F118" s="218">
        <v>51803</v>
      </c>
      <c r="G118" s="12">
        <v>43969</v>
      </c>
      <c r="H118" s="13" t="s">
        <v>41</v>
      </c>
    </row>
    <row r="119" spans="1:8" ht="18" x14ac:dyDescent="0.2">
      <c r="A119" s="214">
        <v>43941</v>
      </c>
      <c r="B119" s="215">
        <v>44</v>
      </c>
      <c r="C119" s="216" t="s">
        <v>129</v>
      </c>
      <c r="D119" s="216" t="s">
        <v>220</v>
      </c>
      <c r="E119" s="221">
        <v>1125</v>
      </c>
      <c r="F119" s="218">
        <v>51804</v>
      </c>
      <c r="G119" s="12">
        <v>43969</v>
      </c>
      <c r="H119" s="13" t="s">
        <v>45</v>
      </c>
    </row>
    <row r="120" spans="1:8" ht="18" x14ac:dyDescent="0.2">
      <c r="A120" s="214">
        <v>43952</v>
      </c>
      <c r="B120" s="24">
        <v>1.39043475421371E+16</v>
      </c>
      <c r="C120" s="216" t="s">
        <v>221</v>
      </c>
      <c r="D120" s="216" t="s">
        <v>222</v>
      </c>
      <c r="E120" s="221">
        <v>571.45000000000005</v>
      </c>
      <c r="F120" s="218">
        <v>51805</v>
      </c>
      <c r="G120" s="12">
        <v>43969</v>
      </c>
      <c r="H120" s="13" t="s">
        <v>53</v>
      </c>
    </row>
    <row r="121" spans="1:8" ht="18" x14ac:dyDescent="0.2">
      <c r="A121" s="214">
        <v>43952</v>
      </c>
      <c r="B121" s="215">
        <v>13113</v>
      </c>
      <c r="C121" s="216" t="s">
        <v>188</v>
      </c>
      <c r="D121" s="216" t="s">
        <v>125</v>
      </c>
      <c r="E121" s="221">
        <v>10.45</v>
      </c>
      <c r="F121" s="15">
        <v>851391200581948</v>
      </c>
      <c r="G121" s="12">
        <v>43969</v>
      </c>
      <c r="H121" s="13" t="s">
        <v>43</v>
      </c>
    </row>
    <row r="122" spans="1:8" ht="18" x14ac:dyDescent="0.2">
      <c r="A122" s="214">
        <v>43943</v>
      </c>
      <c r="B122" s="215">
        <v>180176</v>
      </c>
      <c r="C122" s="216" t="s">
        <v>161</v>
      </c>
      <c r="D122" s="216" t="s">
        <v>116</v>
      </c>
      <c r="E122" s="221">
        <v>528.64</v>
      </c>
      <c r="F122" s="218">
        <v>51901</v>
      </c>
      <c r="G122" s="12">
        <v>43970</v>
      </c>
      <c r="H122" s="13" t="s">
        <v>41</v>
      </c>
    </row>
    <row r="123" spans="1:8" ht="18" x14ac:dyDescent="0.2">
      <c r="A123" s="214">
        <v>43943</v>
      </c>
      <c r="B123" s="215">
        <v>180218</v>
      </c>
      <c r="C123" s="226" t="s">
        <v>161</v>
      </c>
      <c r="D123" s="216" t="s">
        <v>223</v>
      </c>
      <c r="E123" s="221">
        <v>2065.02</v>
      </c>
      <c r="F123" s="218">
        <v>51902</v>
      </c>
      <c r="G123" s="12">
        <v>43970</v>
      </c>
      <c r="H123" s="13" t="s">
        <v>41</v>
      </c>
    </row>
    <row r="124" spans="1:8" ht="18" x14ac:dyDescent="0.2">
      <c r="A124" s="214">
        <v>43943</v>
      </c>
      <c r="B124" s="215">
        <v>428</v>
      </c>
      <c r="C124" s="226" t="s">
        <v>152</v>
      </c>
      <c r="D124" s="216" t="s">
        <v>163</v>
      </c>
      <c r="E124" s="221">
        <v>1794</v>
      </c>
      <c r="F124" s="218">
        <v>51903</v>
      </c>
      <c r="G124" s="12">
        <v>43970</v>
      </c>
      <c r="H124" s="13" t="s">
        <v>41</v>
      </c>
    </row>
    <row r="125" spans="1:8" ht="18" x14ac:dyDescent="0.2">
      <c r="A125" s="214">
        <v>43938</v>
      </c>
      <c r="B125" s="215">
        <v>1894389</v>
      </c>
      <c r="C125" s="226" t="s">
        <v>224</v>
      </c>
      <c r="D125" s="216" t="s">
        <v>225</v>
      </c>
      <c r="E125" s="221">
        <v>1683</v>
      </c>
      <c r="F125" s="218">
        <v>51904</v>
      </c>
      <c r="G125" s="12">
        <v>43970</v>
      </c>
      <c r="H125" s="13" t="s">
        <v>41</v>
      </c>
    </row>
    <row r="126" spans="1:8" ht="18" x14ac:dyDescent="0.2">
      <c r="A126" s="214">
        <v>43943</v>
      </c>
      <c r="B126" s="215">
        <v>180230</v>
      </c>
      <c r="C126" s="226" t="s">
        <v>161</v>
      </c>
      <c r="D126" s="216" t="s">
        <v>226</v>
      </c>
      <c r="E126" s="221">
        <v>228.5</v>
      </c>
      <c r="F126" s="218">
        <v>51905</v>
      </c>
      <c r="G126" s="12">
        <v>43970</v>
      </c>
      <c r="H126" s="13" t="s">
        <v>41</v>
      </c>
    </row>
    <row r="127" spans="1:8" ht="18" x14ac:dyDescent="0.2">
      <c r="A127" s="214">
        <v>43948</v>
      </c>
      <c r="B127" s="215">
        <v>962595</v>
      </c>
      <c r="C127" s="226" t="s">
        <v>157</v>
      </c>
      <c r="D127" s="216" t="s">
        <v>158</v>
      </c>
      <c r="E127" s="221">
        <v>777</v>
      </c>
      <c r="F127" s="218">
        <v>51906</v>
      </c>
      <c r="G127" s="12">
        <v>43970</v>
      </c>
      <c r="H127" s="13" t="s">
        <v>41</v>
      </c>
    </row>
    <row r="128" spans="1:8" ht="18" x14ac:dyDescent="0.2">
      <c r="A128" s="214">
        <v>43948</v>
      </c>
      <c r="B128" s="215">
        <v>186991</v>
      </c>
      <c r="C128" s="226" t="s">
        <v>227</v>
      </c>
      <c r="D128" s="216" t="s">
        <v>228</v>
      </c>
      <c r="E128" s="221">
        <v>4691.88</v>
      </c>
      <c r="F128" s="218">
        <v>51907</v>
      </c>
      <c r="G128" s="12">
        <v>43970</v>
      </c>
      <c r="H128" s="13" t="s">
        <v>41</v>
      </c>
    </row>
    <row r="129" spans="1:8" ht="18" x14ac:dyDescent="0.2">
      <c r="A129" s="214">
        <v>43949</v>
      </c>
      <c r="B129" s="215">
        <v>3035</v>
      </c>
      <c r="C129" s="226" t="s">
        <v>164</v>
      </c>
      <c r="D129" s="216" t="s">
        <v>229</v>
      </c>
      <c r="E129" s="221">
        <v>640.04</v>
      </c>
      <c r="F129" s="218">
        <v>51908</v>
      </c>
      <c r="G129" s="12">
        <v>43970</v>
      </c>
      <c r="H129" s="13" t="s">
        <v>41</v>
      </c>
    </row>
    <row r="130" spans="1:8" ht="18" x14ac:dyDescent="0.2">
      <c r="A130" s="214">
        <v>43950</v>
      </c>
      <c r="B130" s="215">
        <v>5927</v>
      </c>
      <c r="C130" s="216" t="s">
        <v>150</v>
      </c>
      <c r="D130" s="216" t="s">
        <v>151</v>
      </c>
      <c r="E130" s="221">
        <v>2570.6</v>
      </c>
      <c r="F130" s="218">
        <v>51909</v>
      </c>
      <c r="G130" s="12">
        <v>43970</v>
      </c>
      <c r="H130" s="13" t="s">
        <v>41</v>
      </c>
    </row>
    <row r="131" spans="1:8" ht="18" x14ac:dyDescent="0.2">
      <c r="A131" s="214">
        <v>43922</v>
      </c>
      <c r="B131" s="235">
        <v>1484014934481</v>
      </c>
      <c r="C131" s="216" t="s">
        <v>230</v>
      </c>
      <c r="D131" s="216" t="s">
        <v>231</v>
      </c>
      <c r="E131" s="221">
        <v>637.42999999999995</v>
      </c>
      <c r="F131" s="218">
        <v>51910</v>
      </c>
      <c r="G131" s="12">
        <v>43970</v>
      </c>
      <c r="H131" s="13" t="s">
        <v>40</v>
      </c>
    </row>
    <row r="132" spans="1:8" ht="18" x14ac:dyDescent="0.2">
      <c r="A132" s="214">
        <v>43922</v>
      </c>
      <c r="B132" s="235">
        <v>1484060299481</v>
      </c>
      <c r="C132" s="216" t="s">
        <v>230</v>
      </c>
      <c r="D132" s="216" t="s">
        <v>232</v>
      </c>
      <c r="E132" s="221">
        <v>4203.76</v>
      </c>
      <c r="F132" s="218">
        <v>51911</v>
      </c>
      <c r="G132" s="12">
        <v>43970</v>
      </c>
      <c r="H132" s="13" t="s">
        <v>40</v>
      </c>
    </row>
    <row r="133" spans="1:8" ht="18" x14ac:dyDescent="0.2">
      <c r="A133" s="214">
        <v>43957</v>
      </c>
      <c r="B133" s="215">
        <v>57783</v>
      </c>
      <c r="C133" s="216" t="s">
        <v>178</v>
      </c>
      <c r="D133" s="216" t="s">
        <v>179</v>
      </c>
      <c r="E133" s="221">
        <v>1401.9</v>
      </c>
      <c r="F133" s="218">
        <v>51912</v>
      </c>
      <c r="G133" s="12">
        <v>43970</v>
      </c>
      <c r="H133" s="13" t="s">
        <v>41</v>
      </c>
    </row>
    <row r="134" spans="1:8" ht="18" x14ac:dyDescent="0.2">
      <c r="A134" s="214">
        <v>43957</v>
      </c>
      <c r="B134" s="215">
        <v>256139</v>
      </c>
      <c r="C134" s="216" t="s">
        <v>104</v>
      </c>
      <c r="D134" s="216" t="s">
        <v>233</v>
      </c>
      <c r="E134" s="221">
        <v>2724.79</v>
      </c>
      <c r="F134" s="218">
        <v>519013</v>
      </c>
      <c r="G134" s="12">
        <v>43970</v>
      </c>
      <c r="H134" s="13" t="s">
        <v>41</v>
      </c>
    </row>
    <row r="135" spans="1:8" ht="18" x14ac:dyDescent="0.2">
      <c r="A135" s="214">
        <v>43959</v>
      </c>
      <c r="B135" s="215">
        <v>256318</v>
      </c>
      <c r="C135" s="216" t="s">
        <v>104</v>
      </c>
      <c r="D135" s="216" t="s">
        <v>234</v>
      </c>
      <c r="E135" s="221">
        <v>2351.4899999999998</v>
      </c>
      <c r="F135" s="218">
        <v>51914</v>
      </c>
      <c r="G135" s="12">
        <v>43970</v>
      </c>
      <c r="H135" s="13" t="s">
        <v>41</v>
      </c>
    </row>
    <row r="136" spans="1:8" ht="18" x14ac:dyDescent="0.2">
      <c r="A136" s="214">
        <v>43959</v>
      </c>
      <c r="B136" s="215">
        <v>269343</v>
      </c>
      <c r="C136" s="216" t="s">
        <v>169</v>
      </c>
      <c r="D136" s="216" t="s">
        <v>235</v>
      </c>
      <c r="E136" s="221">
        <v>1498.5</v>
      </c>
      <c r="F136" s="218">
        <v>51915</v>
      </c>
      <c r="G136" s="12">
        <v>43970</v>
      </c>
      <c r="H136" s="13" t="s">
        <v>41</v>
      </c>
    </row>
    <row r="137" spans="1:8" ht="18" x14ac:dyDescent="0.2">
      <c r="A137" s="214">
        <v>43957</v>
      </c>
      <c r="B137" s="215">
        <v>619011</v>
      </c>
      <c r="C137" s="216" t="s">
        <v>154</v>
      </c>
      <c r="D137" s="216" t="s">
        <v>236</v>
      </c>
      <c r="E137" s="221">
        <v>537.65</v>
      </c>
      <c r="F137" s="218">
        <v>51916</v>
      </c>
      <c r="G137" s="12">
        <v>43970</v>
      </c>
      <c r="H137" s="13" t="s">
        <v>41</v>
      </c>
    </row>
    <row r="138" spans="1:8" ht="18" x14ac:dyDescent="0.2">
      <c r="A138" s="214">
        <v>43957</v>
      </c>
      <c r="B138" s="215">
        <v>181186</v>
      </c>
      <c r="C138" s="216" t="s">
        <v>161</v>
      </c>
      <c r="D138" s="216" t="s">
        <v>237</v>
      </c>
      <c r="E138" s="221">
        <v>3724.94</v>
      </c>
      <c r="F138" s="218">
        <v>51917</v>
      </c>
      <c r="G138" s="12">
        <v>43970</v>
      </c>
      <c r="H138" s="13" t="s">
        <v>41</v>
      </c>
    </row>
    <row r="139" spans="1:8" ht="18" x14ac:dyDescent="0.2">
      <c r="A139" s="214">
        <v>43951</v>
      </c>
      <c r="B139" s="215">
        <v>3208</v>
      </c>
      <c r="C139" s="216" t="s">
        <v>238</v>
      </c>
      <c r="D139" s="216" t="s">
        <v>239</v>
      </c>
      <c r="E139" s="221">
        <v>2466.88</v>
      </c>
      <c r="F139" s="218">
        <v>51918</v>
      </c>
      <c r="G139" s="12">
        <v>43970</v>
      </c>
      <c r="H139" s="13" t="s">
        <v>53</v>
      </c>
    </row>
    <row r="140" spans="1:8" ht="18" x14ac:dyDescent="0.2">
      <c r="A140" s="214">
        <v>43970</v>
      </c>
      <c r="B140" s="215">
        <v>3377</v>
      </c>
      <c r="C140" s="216" t="s">
        <v>172</v>
      </c>
      <c r="D140" s="216" t="s">
        <v>73</v>
      </c>
      <c r="E140" s="221">
        <v>1607.14</v>
      </c>
      <c r="F140" s="218">
        <v>51919</v>
      </c>
      <c r="G140" s="12">
        <v>43970</v>
      </c>
      <c r="H140" s="13" t="s">
        <v>41</v>
      </c>
    </row>
    <row r="141" spans="1:8" ht="18" x14ac:dyDescent="0.2">
      <c r="A141" s="214">
        <v>43959</v>
      </c>
      <c r="B141" s="215">
        <v>173661</v>
      </c>
      <c r="C141" s="216" t="s">
        <v>176</v>
      </c>
      <c r="D141" s="216" t="s">
        <v>177</v>
      </c>
      <c r="E141" s="221">
        <v>3117.8</v>
      </c>
      <c r="F141" s="218">
        <v>51920</v>
      </c>
      <c r="G141" s="12">
        <v>43970</v>
      </c>
      <c r="H141" s="13" t="s">
        <v>41</v>
      </c>
    </row>
    <row r="142" spans="1:8" ht="18" x14ac:dyDescent="0.2">
      <c r="A142" s="214">
        <v>43922</v>
      </c>
      <c r="B142" s="215">
        <v>2100</v>
      </c>
      <c r="C142" s="216" t="s">
        <v>194</v>
      </c>
      <c r="D142" s="216" t="s">
        <v>109</v>
      </c>
      <c r="E142" s="221">
        <v>17329.64</v>
      </c>
      <c r="F142" s="218">
        <v>51921</v>
      </c>
      <c r="G142" s="12">
        <v>43970</v>
      </c>
      <c r="H142" s="13" t="s">
        <v>53</v>
      </c>
    </row>
    <row r="143" spans="1:8" ht="18" x14ac:dyDescent="0.2">
      <c r="A143" s="214">
        <v>43922</v>
      </c>
      <c r="B143" s="215">
        <v>561</v>
      </c>
      <c r="C143" s="216" t="s">
        <v>194</v>
      </c>
      <c r="D143" s="216" t="s">
        <v>258</v>
      </c>
      <c r="E143" s="221">
        <v>308.27</v>
      </c>
      <c r="F143" s="218">
        <v>51922</v>
      </c>
      <c r="G143" s="12">
        <v>43970</v>
      </c>
      <c r="H143" s="13" t="s">
        <v>53</v>
      </c>
    </row>
    <row r="144" spans="1:8" ht="18" x14ac:dyDescent="0.2">
      <c r="A144" s="214">
        <v>43922</v>
      </c>
      <c r="B144" s="215">
        <v>8301</v>
      </c>
      <c r="C144" s="216" t="s">
        <v>194</v>
      </c>
      <c r="D144" s="216" t="s">
        <v>259</v>
      </c>
      <c r="E144" s="221">
        <v>490.16</v>
      </c>
      <c r="F144" s="218">
        <v>51923</v>
      </c>
      <c r="G144" s="12">
        <v>43970</v>
      </c>
      <c r="H144" s="13" t="s">
        <v>53</v>
      </c>
    </row>
    <row r="145" spans="1:8" ht="18" x14ac:dyDescent="0.2">
      <c r="A145" s="214">
        <v>43922</v>
      </c>
      <c r="B145" s="215">
        <v>996</v>
      </c>
      <c r="C145" s="216" t="s">
        <v>240</v>
      </c>
      <c r="D145" s="216" t="s">
        <v>108</v>
      </c>
      <c r="E145" s="221">
        <v>158.12</v>
      </c>
      <c r="F145" s="218">
        <v>51924</v>
      </c>
      <c r="G145" s="12">
        <v>43970</v>
      </c>
      <c r="H145" s="13" t="s">
        <v>53</v>
      </c>
    </row>
    <row r="146" spans="1:8" ht="18" x14ac:dyDescent="0.2">
      <c r="A146" s="214">
        <v>43952</v>
      </c>
      <c r="B146" s="215">
        <v>13113</v>
      </c>
      <c r="C146" s="216" t="s">
        <v>188</v>
      </c>
      <c r="D146" s="216" t="s">
        <v>130</v>
      </c>
      <c r="E146" s="221">
        <v>84</v>
      </c>
      <c r="F146" s="15">
        <v>871411000490451</v>
      </c>
      <c r="G146" s="12">
        <v>43971</v>
      </c>
      <c r="H146" s="13" t="s">
        <v>43</v>
      </c>
    </row>
    <row r="147" spans="1:8" ht="18" x14ac:dyDescent="0.2">
      <c r="A147" s="214">
        <v>43962</v>
      </c>
      <c r="B147" s="215">
        <v>57957</v>
      </c>
      <c r="C147" s="216" t="s">
        <v>178</v>
      </c>
      <c r="D147" s="216" t="s">
        <v>241</v>
      </c>
      <c r="E147" s="221">
        <v>1413.1</v>
      </c>
      <c r="F147" s="218">
        <v>52501</v>
      </c>
      <c r="G147" s="12">
        <v>43976</v>
      </c>
      <c r="H147" s="13" t="s">
        <v>41</v>
      </c>
    </row>
    <row r="148" spans="1:8" ht="18" x14ac:dyDescent="0.2">
      <c r="A148" s="214">
        <v>43960</v>
      </c>
      <c r="B148" s="215">
        <v>57907</v>
      </c>
      <c r="C148" s="216" t="s">
        <v>178</v>
      </c>
      <c r="D148" s="216" t="s">
        <v>242</v>
      </c>
      <c r="E148" s="221">
        <v>2886.38</v>
      </c>
      <c r="F148" s="218">
        <v>52502</v>
      </c>
      <c r="G148" s="12">
        <v>43976</v>
      </c>
      <c r="H148" s="13" t="s">
        <v>41</v>
      </c>
    </row>
    <row r="149" spans="1:8" ht="18" x14ac:dyDescent="0.2">
      <c r="A149" s="214">
        <v>43962</v>
      </c>
      <c r="B149" s="215">
        <v>256510</v>
      </c>
      <c r="C149" s="216" t="s">
        <v>104</v>
      </c>
      <c r="D149" s="216" t="s">
        <v>243</v>
      </c>
      <c r="E149" s="221">
        <v>1503</v>
      </c>
      <c r="F149" s="218">
        <v>52503</v>
      </c>
      <c r="G149" s="12">
        <v>43976</v>
      </c>
      <c r="H149" s="13" t="s">
        <v>41</v>
      </c>
    </row>
    <row r="150" spans="1:8" ht="18" x14ac:dyDescent="0.2">
      <c r="A150" s="214">
        <v>43957</v>
      </c>
      <c r="B150" s="215">
        <v>7011079</v>
      </c>
      <c r="C150" s="216" t="s">
        <v>244</v>
      </c>
      <c r="D150" s="216" t="s">
        <v>245</v>
      </c>
      <c r="E150" s="221">
        <v>284.07</v>
      </c>
      <c r="F150" s="218">
        <v>52504</v>
      </c>
      <c r="G150" s="12">
        <v>43976</v>
      </c>
      <c r="H150" s="13" t="s">
        <v>41</v>
      </c>
    </row>
    <row r="151" spans="1:8" ht="18" x14ac:dyDescent="0.2">
      <c r="A151" s="214">
        <v>43963</v>
      </c>
      <c r="B151" s="215">
        <v>256611</v>
      </c>
      <c r="C151" s="216" t="s">
        <v>104</v>
      </c>
      <c r="D151" s="216" t="s">
        <v>246</v>
      </c>
      <c r="E151" s="221">
        <v>350.46</v>
      </c>
      <c r="F151" s="218">
        <v>52505</v>
      </c>
      <c r="G151" s="12">
        <v>43976</v>
      </c>
      <c r="H151" s="13" t="s">
        <v>41</v>
      </c>
    </row>
    <row r="152" spans="1:8" ht="18" x14ac:dyDescent="0.2">
      <c r="A152" s="214">
        <v>43976</v>
      </c>
      <c r="B152" s="215">
        <v>256344</v>
      </c>
      <c r="C152" s="216" t="s">
        <v>104</v>
      </c>
      <c r="D152" s="216" t="s">
        <v>247</v>
      </c>
      <c r="E152" s="221">
        <v>1733.17</v>
      </c>
      <c r="F152" s="218">
        <v>52506</v>
      </c>
      <c r="G152" s="12">
        <v>43976</v>
      </c>
      <c r="H152" s="13" t="s">
        <v>41</v>
      </c>
    </row>
    <row r="153" spans="1:8" ht="18" x14ac:dyDescent="0.2">
      <c r="A153" s="214">
        <v>43952</v>
      </c>
      <c r="B153" s="215">
        <v>13113</v>
      </c>
      <c r="C153" s="216" t="s">
        <v>188</v>
      </c>
      <c r="D153" s="216" t="s">
        <v>248</v>
      </c>
      <c r="E153" s="221">
        <v>52.35</v>
      </c>
      <c r="F153" s="15">
        <v>861460800083744</v>
      </c>
      <c r="G153" s="12">
        <v>43976</v>
      </c>
      <c r="H153" s="13" t="s">
        <v>43</v>
      </c>
    </row>
    <row r="154" spans="1:8" ht="18" x14ac:dyDescent="0.2">
      <c r="A154" s="214">
        <v>43952</v>
      </c>
      <c r="B154" s="215">
        <v>13113</v>
      </c>
      <c r="C154" s="216" t="s">
        <v>188</v>
      </c>
      <c r="D154" s="216" t="s">
        <v>107</v>
      </c>
      <c r="E154" s="221">
        <v>6.5</v>
      </c>
      <c r="F154" s="15">
        <v>881460800000805</v>
      </c>
      <c r="G154" s="12">
        <v>43976</v>
      </c>
      <c r="H154" s="13" t="s">
        <v>43</v>
      </c>
    </row>
    <row r="155" spans="1:8" ht="18" x14ac:dyDescent="0.2">
      <c r="A155" s="214">
        <v>43951</v>
      </c>
      <c r="B155" s="215">
        <v>675</v>
      </c>
      <c r="C155" s="216" t="s">
        <v>148</v>
      </c>
      <c r="D155" s="216" t="s">
        <v>44</v>
      </c>
      <c r="E155" s="221">
        <v>5604.6</v>
      </c>
      <c r="F155" s="15">
        <v>550583000126863</v>
      </c>
      <c r="G155" s="12">
        <v>43977</v>
      </c>
      <c r="H155" s="13" t="s">
        <v>45</v>
      </c>
    </row>
    <row r="156" spans="1:8" ht="18" x14ac:dyDescent="0.2">
      <c r="A156" s="214">
        <v>43976</v>
      </c>
      <c r="B156" s="215">
        <v>127</v>
      </c>
      <c r="C156" s="216" t="s">
        <v>101</v>
      </c>
      <c r="D156" s="216" t="s">
        <v>249</v>
      </c>
      <c r="E156" s="221">
        <v>2975</v>
      </c>
      <c r="F156" s="15">
        <v>551819000051766</v>
      </c>
      <c r="G156" s="12">
        <v>43977</v>
      </c>
      <c r="H156" s="13" t="s">
        <v>45</v>
      </c>
    </row>
    <row r="157" spans="1:8" ht="18" x14ac:dyDescent="0.2">
      <c r="A157" s="214">
        <v>43943</v>
      </c>
      <c r="B157" s="215">
        <v>621306</v>
      </c>
      <c r="C157" s="216" t="s">
        <v>197</v>
      </c>
      <c r="D157" s="216" t="s">
        <v>198</v>
      </c>
      <c r="E157" s="221">
        <v>14052</v>
      </c>
      <c r="F157" s="218">
        <v>52601</v>
      </c>
      <c r="G157" s="12">
        <v>43977</v>
      </c>
      <c r="H157" s="13" t="s">
        <v>41</v>
      </c>
    </row>
    <row r="158" spans="1:8" ht="18" x14ac:dyDescent="0.2">
      <c r="A158" s="214">
        <v>43964</v>
      </c>
      <c r="B158" s="215">
        <v>256740</v>
      </c>
      <c r="C158" s="216" t="s">
        <v>104</v>
      </c>
      <c r="D158" s="216" t="s">
        <v>243</v>
      </c>
      <c r="E158" s="221">
        <v>1155</v>
      </c>
      <c r="F158" s="218">
        <v>52602</v>
      </c>
      <c r="G158" s="12">
        <v>43977</v>
      </c>
      <c r="H158" s="13" t="s">
        <v>41</v>
      </c>
    </row>
    <row r="159" spans="1:8" ht="18" x14ac:dyDescent="0.2">
      <c r="A159" s="214">
        <v>43964</v>
      </c>
      <c r="B159" s="215">
        <v>269967</v>
      </c>
      <c r="C159" s="216" t="s">
        <v>169</v>
      </c>
      <c r="D159" s="216" t="s">
        <v>214</v>
      </c>
      <c r="E159" s="221">
        <v>2156</v>
      </c>
      <c r="F159" s="218">
        <v>52603</v>
      </c>
      <c r="G159" s="12">
        <v>43977</v>
      </c>
      <c r="H159" s="13" t="s">
        <v>41</v>
      </c>
    </row>
    <row r="160" spans="1:8" ht="18" x14ac:dyDescent="0.2">
      <c r="A160" s="214">
        <v>43965</v>
      </c>
      <c r="B160" s="215">
        <v>256986</v>
      </c>
      <c r="C160" s="216" t="s">
        <v>104</v>
      </c>
      <c r="D160" s="216" t="s">
        <v>250</v>
      </c>
      <c r="E160" s="221">
        <v>4427.57</v>
      </c>
      <c r="F160" s="218">
        <v>52604</v>
      </c>
      <c r="G160" s="12">
        <v>43977</v>
      </c>
      <c r="H160" s="13" t="s">
        <v>41</v>
      </c>
    </row>
    <row r="161" spans="1:8" ht="18" x14ac:dyDescent="0.2">
      <c r="A161" s="214">
        <v>43965</v>
      </c>
      <c r="B161" s="215">
        <v>270180</v>
      </c>
      <c r="C161" s="216" t="s">
        <v>169</v>
      </c>
      <c r="D161" s="216" t="s">
        <v>214</v>
      </c>
      <c r="E161" s="221">
        <v>587.6</v>
      </c>
      <c r="F161" s="218">
        <v>52605</v>
      </c>
      <c r="G161" s="12">
        <v>43977</v>
      </c>
      <c r="H161" s="13" t="s">
        <v>41</v>
      </c>
    </row>
    <row r="162" spans="1:8" ht="18" x14ac:dyDescent="0.2">
      <c r="A162" s="214">
        <v>43964</v>
      </c>
      <c r="B162" s="215">
        <v>964407</v>
      </c>
      <c r="C162" s="216" t="s">
        <v>157</v>
      </c>
      <c r="D162" s="216" t="s">
        <v>251</v>
      </c>
      <c r="E162" s="221">
        <v>979.5</v>
      </c>
      <c r="F162" s="218">
        <v>52606</v>
      </c>
      <c r="G162" s="12">
        <v>43977</v>
      </c>
      <c r="H162" s="13" t="s">
        <v>41</v>
      </c>
    </row>
    <row r="163" spans="1:8" ht="18" x14ac:dyDescent="0.2">
      <c r="A163" s="214">
        <v>43965</v>
      </c>
      <c r="B163" s="215">
        <v>182212</v>
      </c>
      <c r="C163" s="216" t="s">
        <v>161</v>
      </c>
      <c r="D163" s="216" t="s">
        <v>252</v>
      </c>
      <c r="E163" s="221">
        <v>1993.82</v>
      </c>
      <c r="F163" s="218">
        <v>52607</v>
      </c>
      <c r="G163" s="12">
        <v>43977</v>
      </c>
      <c r="H163" s="13" t="s">
        <v>41</v>
      </c>
    </row>
    <row r="164" spans="1:8" ht="18" x14ac:dyDescent="0.2">
      <c r="A164" s="214">
        <v>43965</v>
      </c>
      <c r="B164" s="215">
        <v>182211</v>
      </c>
      <c r="C164" s="216" t="s">
        <v>161</v>
      </c>
      <c r="D164" s="216" t="s">
        <v>116</v>
      </c>
      <c r="E164" s="221">
        <v>1061.3399999999999</v>
      </c>
      <c r="F164" s="218">
        <v>52608</v>
      </c>
      <c r="G164" s="12">
        <v>43977</v>
      </c>
      <c r="H164" s="13" t="s">
        <v>41</v>
      </c>
    </row>
    <row r="165" spans="1:8" ht="18" x14ac:dyDescent="0.2">
      <c r="A165" s="214">
        <v>43970</v>
      </c>
      <c r="B165" s="215">
        <v>3481</v>
      </c>
      <c r="C165" s="216" t="s">
        <v>172</v>
      </c>
      <c r="D165" s="216" t="s">
        <v>73</v>
      </c>
      <c r="E165" s="221">
        <v>1811.43</v>
      </c>
      <c r="F165" s="218">
        <v>52609</v>
      </c>
      <c r="G165" s="12">
        <v>43977</v>
      </c>
      <c r="H165" s="13" t="s">
        <v>41</v>
      </c>
    </row>
    <row r="166" spans="1:8" ht="18" x14ac:dyDescent="0.2">
      <c r="A166" s="214">
        <v>43966</v>
      </c>
      <c r="B166" s="215">
        <v>175468</v>
      </c>
      <c r="C166" s="216" t="s">
        <v>176</v>
      </c>
      <c r="D166" s="216" t="s">
        <v>177</v>
      </c>
      <c r="E166" s="221">
        <v>3117.8</v>
      </c>
      <c r="F166" s="218">
        <v>52610</v>
      </c>
      <c r="G166" s="12">
        <v>43977</v>
      </c>
      <c r="H166" s="13" t="s">
        <v>41</v>
      </c>
    </row>
    <row r="167" spans="1:8" ht="18" x14ac:dyDescent="0.2">
      <c r="A167" s="214">
        <v>43969</v>
      </c>
      <c r="B167" s="215">
        <v>257177</v>
      </c>
      <c r="C167" s="216" t="s">
        <v>104</v>
      </c>
      <c r="D167" s="216" t="s">
        <v>253</v>
      </c>
      <c r="E167" s="221">
        <v>334</v>
      </c>
      <c r="F167" s="218">
        <v>52611</v>
      </c>
      <c r="G167" s="12">
        <v>43977</v>
      </c>
      <c r="H167" s="13" t="s">
        <v>41</v>
      </c>
    </row>
    <row r="168" spans="1:8" ht="18" x14ac:dyDescent="0.2">
      <c r="A168" s="214">
        <v>43969</v>
      </c>
      <c r="B168" s="215">
        <v>58213</v>
      </c>
      <c r="C168" s="216" t="s">
        <v>178</v>
      </c>
      <c r="D168" s="216" t="s">
        <v>254</v>
      </c>
      <c r="E168" s="221">
        <v>4707.3</v>
      </c>
      <c r="F168" s="218">
        <v>52612</v>
      </c>
      <c r="G168" s="12">
        <v>43977</v>
      </c>
      <c r="H168" s="13" t="s">
        <v>41</v>
      </c>
    </row>
    <row r="169" spans="1:8" ht="18" x14ac:dyDescent="0.2">
      <c r="A169" s="214">
        <v>43952</v>
      </c>
      <c r="B169" s="234">
        <v>821471200335745</v>
      </c>
      <c r="C169" s="216" t="s">
        <v>188</v>
      </c>
      <c r="D169" s="216" t="s">
        <v>255</v>
      </c>
      <c r="E169" s="221">
        <v>1.2</v>
      </c>
      <c r="F169" s="15">
        <v>821471200335745</v>
      </c>
      <c r="G169" s="12">
        <v>43977</v>
      </c>
      <c r="H169" s="13" t="s">
        <v>43</v>
      </c>
    </row>
    <row r="170" spans="1:8" ht="18" x14ac:dyDescent="0.2">
      <c r="A170" s="214">
        <v>43952</v>
      </c>
      <c r="B170" s="234">
        <v>821471200335746</v>
      </c>
      <c r="C170" s="216" t="s">
        <v>188</v>
      </c>
      <c r="D170" s="216" t="s">
        <v>255</v>
      </c>
      <c r="E170" s="221">
        <v>1.2</v>
      </c>
      <c r="F170" s="15">
        <v>821471200335746</v>
      </c>
      <c r="G170" s="12">
        <v>43977</v>
      </c>
      <c r="H170" s="13" t="s">
        <v>43</v>
      </c>
    </row>
    <row r="171" spans="1:8" ht="18" x14ac:dyDescent="0.2">
      <c r="A171" s="214">
        <v>43950</v>
      </c>
      <c r="B171" s="215">
        <v>47</v>
      </c>
      <c r="C171" s="216" t="s">
        <v>129</v>
      </c>
      <c r="D171" s="216" t="s">
        <v>184</v>
      </c>
      <c r="E171" s="221">
        <v>1125</v>
      </c>
      <c r="F171" s="218">
        <v>52701</v>
      </c>
      <c r="G171" s="12">
        <v>43978</v>
      </c>
      <c r="H171" s="13" t="s">
        <v>45</v>
      </c>
    </row>
    <row r="172" spans="1:8" ht="18" x14ac:dyDescent="0.2">
      <c r="A172" s="214">
        <v>43965</v>
      </c>
      <c r="B172" s="215">
        <v>58081</v>
      </c>
      <c r="C172" s="216" t="s">
        <v>178</v>
      </c>
      <c r="D172" s="216" t="s">
        <v>179</v>
      </c>
      <c r="E172" s="221">
        <v>403.6</v>
      </c>
      <c r="F172" s="218">
        <v>52702</v>
      </c>
      <c r="G172" s="12">
        <v>43978</v>
      </c>
      <c r="H172" s="13" t="s">
        <v>41</v>
      </c>
    </row>
    <row r="173" spans="1:8" ht="18" x14ac:dyDescent="0.2">
      <c r="A173" s="214">
        <v>43952</v>
      </c>
      <c r="B173" s="215">
        <v>13113</v>
      </c>
      <c r="C173" s="216" t="s">
        <v>188</v>
      </c>
      <c r="D173" s="216" t="s">
        <v>125</v>
      </c>
      <c r="E173" s="221">
        <v>10.45</v>
      </c>
      <c r="F173" s="15">
        <v>831481200426897</v>
      </c>
      <c r="G173" s="12">
        <v>43978</v>
      </c>
      <c r="H173" s="13" t="s">
        <v>43</v>
      </c>
    </row>
    <row r="174" spans="1:8" ht="18" x14ac:dyDescent="0.2">
      <c r="A174" s="214">
        <v>43982</v>
      </c>
      <c r="B174" s="215">
        <v>227239</v>
      </c>
      <c r="C174" s="216" t="s">
        <v>256</v>
      </c>
      <c r="D174" s="216" t="s">
        <v>257</v>
      </c>
      <c r="E174" s="221">
        <v>1314</v>
      </c>
      <c r="F174" s="218">
        <v>52801</v>
      </c>
      <c r="G174" s="12">
        <v>43979</v>
      </c>
      <c r="H174" s="13" t="s">
        <v>41</v>
      </c>
    </row>
    <row r="175" spans="1:8" ht="18" x14ac:dyDescent="0.2">
      <c r="A175" s="214"/>
      <c r="B175" s="215"/>
      <c r="C175" s="216"/>
      <c r="D175" s="216"/>
      <c r="E175" s="221"/>
      <c r="F175" s="218"/>
      <c r="G175" s="219"/>
      <c r="H175" s="220"/>
    </row>
    <row r="176" spans="1:8" ht="18" x14ac:dyDescent="0.2">
      <c r="A176" s="214"/>
      <c r="B176" s="215"/>
      <c r="C176" s="216"/>
      <c r="D176" s="227" t="s">
        <v>5</v>
      </c>
      <c r="E176" s="228">
        <f>SUM(E30:E175)</f>
        <v>285480.35000000015</v>
      </c>
      <c r="F176" s="218"/>
      <c r="G176" s="219"/>
      <c r="H176" s="220"/>
    </row>
    <row r="177" spans="1:8" ht="18" x14ac:dyDescent="0.25">
      <c r="A177" s="229"/>
      <c r="B177" s="229"/>
      <c r="C177" s="229"/>
      <c r="D177" s="229"/>
      <c r="E177" s="230"/>
      <c r="F177" s="231"/>
      <c r="G177" s="232"/>
      <c r="H177" s="233"/>
    </row>
    <row r="178" spans="1:8" ht="18" x14ac:dyDescent="0.25">
      <c r="A178" s="229"/>
      <c r="B178" s="229"/>
      <c r="C178" s="229"/>
      <c r="D178" s="229"/>
      <c r="E178" s="230"/>
      <c r="F178" s="231"/>
      <c r="G178" s="232"/>
      <c r="H178" s="233"/>
    </row>
    <row r="179" spans="1:8" ht="18" x14ac:dyDescent="0.25">
      <c r="A179" s="229"/>
      <c r="B179" s="229"/>
      <c r="C179" s="229"/>
      <c r="D179" s="229"/>
      <c r="E179" s="230"/>
      <c r="F179" s="231"/>
      <c r="G179" s="232"/>
      <c r="H179" s="233"/>
    </row>
    <row r="180" spans="1:8" ht="18" x14ac:dyDescent="0.25">
      <c r="A180" s="229"/>
      <c r="B180" s="229"/>
      <c r="C180" s="229"/>
      <c r="D180" s="229"/>
      <c r="E180" s="230"/>
      <c r="F180" s="231"/>
      <c r="G180" s="232"/>
      <c r="H180" s="233"/>
    </row>
    <row r="181" spans="1:8" ht="19.5" x14ac:dyDescent="0.25">
      <c r="A181" s="229"/>
      <c r="B181" s="229"/>
      <c r="C181" s="229"/>
      <c r="D181" s="391"/>
      <c r="E181" s="230"/>
      <c r="F181" s="231"/>
      <c r="G181" s="232"/>
      <c r="H181" s="233"/>
    </row>
    <row r="182" spans="1:8" ht="19.5" x14ac:dyDescent="0.25">
      <c r="A182" s="229"/>
      <c r="B182" s="229"/>
      <c r="C182" s="229"/>
      <c r="D182" s="392" t="s">
        <v>333</v>
      </c>
      <c r="E182" s="230"/>
      <c r="F182" s="231"/>
      <c r="G182" s="232"/>
      <c r="H182" s="233"/>
    </row>
    <row r="183" spans="1:8" ht="19.5" x14ac:dyDescent="0.25">
      <c r="A183" s="229"/>
      <c r="B183" s="229"/>
      <c r="C183" s="229"/>
      <c r="D183" s="391" t="s">
        <v>14</v>
      </c>
      <c r="E183" s="230"/>
      <c r="F183" s="231"/>
      <c r="G183" s="232"/>
      <c r="H183" s="233"/>
    </row>
    <row r="184" spans="1:8" ht="19.5" x14ac:dyDescent="0.25">
      <c r="D184" s="391"/>
    </row>
  </sheetData>
  <sheetProtection selectLockedCells="1" selectUnlockedCells="1"/>
  <mergeCells count="34">
    <mergeCell ref="H28:H29"/>
    <mergeCell ref="A25:B25"/>
    <mergeCell ref="C25:H25"/>
    <mergeCell ref="A27:C27"/>
    <mergeCell ref="D27:H27"/>
    <mergeCell ref="A28:B28"/>
    <mergeCell ref="C28:C29"/>
    <mergeCell ref="D28:D29"/>
    <mergeCell ref="E28:E29"/>
    <mergeCell ref="F28:F29"/>
    <mergeCell ref="G28:G29"/>
    <mergeCell ref="A24:C24"/>
    <mergeCell ref="A20:C20"/>
    <mergeCell ref="A11:C11"/>
    <mergeCell ref="D11:H11"/>
    <mergeCell ref="A12:C12"/>
    <mergeCell ref="D12:H12"/>
    <mergeCell ref="A16:C16"/>
    <mergeCell ref="A17:C17"/>
    <mergeCell ref="A18:C18"/>
    <mergeCell ref="A19:C19"/>
    <mergeCell ref="A21:C21"/>
    <mergeCell ref="A22:C22"/>
    <mergeCell ref="A23:C23"/>
    <mergeCell ref="A15:D15"/>
    <mergeCell ref="A10:C10"/>
    <mergeCell ref="D10:H10"/>
    <mergeCell ref="A1:H5"/>
    <mergeCell ref="A6:H6"/>
    <mergeCell ref="A7:H7"/>
    <mergeCell ref="A8:C8"/>
    <mergeCell ref="D8:H8"/>
    <mergeCell ref="A9:C9"/>
    <mergeCell ref="D9:H9"/>
  </mergeCells>
  <pageMargins left="0.47361111111111109" right="0.1111111111111111" top="1.7715277777777778" bottom="0.59027777777777779" header="0.51180555555555551" footer="0.51180555555555551"/>
  <pageSetup paperSize="9" scale="42" firstPageNumber="0" fitToHeight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9"/>
  <sheetViews>
    <sheetView topLeftCell="A283" workbookViewId="0">
      <selection activeCell="E296" sqref="E296"/>
    </sheetView>
  </sheetViews>
  <sheetFormatPr defaultRowHeight="15" x14ac:dyDescent="0.25"/>
  <cols>
    <col min="1" max="1" width="12.7109375" customWidth="1"/>
    <col min="4" max="4" width="7.42578125" customWidth="1"/>
    <col min="5" max="5" width="22.5703125" customWidth="1"/>
    <col min="6" max="6" width="12.140625" customWidth="1"/>
    <col min="7" max="7" width="14.7109375" customWidth="1"/>
    <col min="8" max="8" width="9.28515625" customWidth="1"/>
    <col min="9" max="9" width="12.7109375" customWidth="1"/>
    <col min="10" max="10" width="17.5703125" customWidth="1"/>
    <col min="11" max="11" width="19.28515625" customWidth="1"/>
  </cols>
  <sheetData>
    <row r="1" spans="1:11" ht="15.75" x14ac:dyDescent="0.25">
      <c r="A1" s="322" t="s">
        <v>260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1" ht="15.75" x14ac:dyDescent="0.25">
      <c r="A2" s="323" t="s">
        <v>76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</row>
    <row r="3" spans="1:11" ht="15.75" x14ac:dyDescent="0.25">
      <c r="A3" s="324" t="s">
        <v>261</v>
      </c>
      <c r="B3" s="297"/>
      <c r="C3" s="297"/>
      <c r="D3" s="297"/>
      <c r="E3" s="297"/>
      <c r="F3" s="324" t="s">
        <v>262</v>
      </c>
      <c r="G3" s="297"/>
      <c r="H3" s="297"/>
      <c r="I3" s="297"/>
      <c r="J3" s="297"/>
      <c r="K3" s="297"/>
    </row>
    <row r="4" spans="1:11" ht="15.75" x14ac:dyDescent="0.25">
      <c r="A4" s="317"/>
      <c r="B4" s="317"/>
      <c r="C4" s="317"/>
      <c r="D4" s="317"/>
      <c r="E4" s="317"/>
      <c r="F4" s="317"/>
      <c r="G4" s="317"/>
      <c r="H4" s="317"/>
      <c r="I4" s="317"/>
      <c r="J4" s="317"/>
      <c r="K4" s="317"/>
    </row>
    <row r="5" spans="1:11" ht="15.75" x14ac:dyDescent="0.25">
      <c r="A5" s="35">
        <v>43951</v>
      </c>
      <c r="B5" s="19"/>
      <c r="C5" s="303" t="s">
        <v>139</v>
      </c>
      <c r="D5" s="303"/>
      <c r="E5" s="38" t="s">
        <v>140</v>
      </c>
      <c r="F5" s="40"/>
      <c r="G5" s="40"/>
      <c r="H5" s="40"/>
      <c r="I5" s="40"/>
      <c r="J5" s="40"/>
      <c r="K5" s="40"/>
    </row>
    <row r="6" spans="1:11" ht="15.75" x14ac:dyDescent="0.25">
      <c r="A6" s="40"/>
      <c r="B6" s="40"/>
      <c r="C6" s="44" t="s">
        <v>78</v>
      </c>
      <c r="D6" s="44" t="s">
        <v>79</v>
      </c>
      <c r="E6" s="40"/>
      <c r="F6" s="40"/>
      <c r="G6" s="40"/>
      <c r="H6" s="40"/>
      <c r="I6" s="40"/>
      <c r="J6" s="40"/>
      <c r="K6" s="40"/>
    </row>
    <row r="7" spans="1:11" ht="15.75" x14ac:dyDescent="0.25">
      <c r="A7" s="40"/>
      <c r="B7" s="19"/>
      <c r="C7" s="40">
        <v>18</v>
      </c>
      <c r="D7" s="40">
        <v>282</v>
      </c>
      <c r="E7" s="37">
        <v>43955</v>
      </c>
      <c r="F7" s="40">
        <v>0</v>
      </c>
      <c r="G7" s="42">
        <v>0</v>
      </c>
      <c r="H7" s="42">
        <v>0</v>
      </c>
      <c r="I7" s="42">
        <v>0</v>
      </c>
      <c r="J7" s="42">
        <v>282</v>
      </c>
      <c r="K7" s="34">
        <v>282</v>
      </c>
    </row>
    <row r="8" spans="1:11" ht="15.75" x14ac:dyDescent="0.25">
      <c r="A8" s="18" t="s">
        <v>134</v>
      </c>
      <c r="B8" s="18"/>
      <c r="C8" s="301" t="s">
        <v>135</v>
      </c>
      <c r="D8" s="301"/>
      <c r="E8" s="36" t="s">
        <v>136</v>
      </c>
      <c r="F8" s="18" t="s">
        <v>8</v>
      </c>
      <c r="G8" s="18" t="s">
        <v>137</v>
      </c>
      <c r="H8" s="18" t="s">
        <v>80</v>
      </c>
      <c r="I8" s="18" t="s">
        <v>81</v>
      </c>
      <c r="J8" s="18" t="s">
        <v>138</v>
      </c>
      <c r="K8" s="18" t="s">
        <v>82</v>
      </c>
    </row>
    <row r="9" spans="1:11" ht="15.75" x14ac:dyDescent="0.25">
      <c r="A9" s="307">
        <v>43952</v>
      </c>
      <c r="B9" s="44" t="s">
        <v>77</v>
      </c>
      <c r="C9" s="44" t="s">
        <v>78</v>
      </c>
      <c r="D9" s="44" t="s">
        <v>79</v>
      </c>
      <c r="E9" s="317"/>
      <c r="F9" s="317"/>
      <c r="G9" s="317"/>
      <c r="H9" s="317"/>
      <c r="I9" s="317"/>
      <c r="J9" s="317"/>
      <c r="K9" s="317"/>
    </row>
    <row r="10" spans="1:11" ht="15.75" x14ac:dyDescent="0.25">
      <c r="A10" s="308"/>
      <c r="B10" s="40">
        <v>100</v>
      </c>
      <c r="C10" s="40">
        <v>14</v>
      </c>
      <c r="D10" s="40">
        <v>1022</v>
      </c>
      <c r="E10" s="37">
        <v>43955</v>
      </c>
      <c r="F10" s="40">
        <v>0</v>
      </c>
      <c r="G10" s="42">
        <v>0</v>
      </c>
      <c r="H10" s="42">
        <v>0</v>
      </c>
      <c r="I10" s="42">
        <v>0</v>
      </c>
      <c r="J10" s="42">
        <v>1072</v>
      </c>
      <c r="K10" s="43">
        <v>1072</v>
      </c>
    </row>
    <row r="11" spans="1:11" ht="15.75" x14ac:dyDescent="0.25">
      <c r="A11" s="308"/>
      <c r="B11" s="40"/>
      <c r="C11" s="44" t="s">
        <v>78</v>
      </c>
      <c r="D11" s="44" t="s">
        <v>79</v>
      </c>
      <c r="E11" s="317"/>
      <c r="F11" s="317"/>
      <c r="G11" s="317"/>
      <c r="H11" s="317"/>
      <c r="I11" s="317"/>
      <c r="J11" s="317"/>
      <c r="K11" s="317"/>
    </row>
    <row r="12" spans="1:11" ht="15.75" x14ac:dyDescent="0.25">
      <c r="A12" s="308"/>
      <c r="B12" s="40"/>
      <c r="C12" s="304">
        <v>4</v>
      </c>
      <c r="D12" s="304">
        <v>266</v>
      </c>
      <c r="E12" s="39">
        <v>43955</v>
      </c>
      <c r="F12" s="304">
        <v>0</v>
      </c>
      <c r="G12" s="310">
        <v>0</v>
      </c>
      <c r="H12" s="310">
        <v>0</v>
      </c>
      <c r="I12" s="310">
        <v>0</v>
      </c>
      <c r="J12" s="310">
        <v>266</v>
      </c>
      <c r="K12" s="42">
        <v>100</v>
      </c>
    </row>
    <row r="13" spans="1:11" ht="15.75" x14ac:dyDescent="0.25">
      <c r="A13" s="308"/>
      <c r="B13" s="40"/>
      <c r="C13" s="305"/>
      <c r="D13" s="305"/>
      <c r="E13" s="25"/>
      <c r="F13" s="305"/>
      <c r="G13" s="311"/>
      <c r="H13" s="311"/>
      <c r="I13" s="311"/>
      <c r="J13" s="311"/>
      <c r="K13" s="42">
        <v>166</v>
      </c>
    </row>
    <row r="14" spans="1:11" ht="15.75" x14ac:dyDescent="0.25">
      <c r="A14" s="309"/>
      <c r="B14" s="40"/>
      <c r="C14" s="306"/>
      <c r="D14" s="306"/>
      <c r="E14" s="26"/>
      <c r="F14" s="306"/>
      <c r="G14" s="312"/>
      <c r="H14" s="312"/>
      <c r="I14" s="312"/>
      <c r="J14" s="312"/>
      <c r="K14" s="43">
        <f>K12+K13</f>
        <v>266</v>
      </c>
    </row>
    <row r="15" spans="1:11" ht="15.75" x14ac:dyDescent="0.25">
      <c r="A15" s="317"/>
      <c r="B15" s="317"/>
      <c r="C15" s="317"/>
      <c r="D15" s="317"/>
      <c r="E15" s="317"/>
      <c r="F15" s="317"/>
      <c r="G15" s="317"/>
      <c r="H15" s="317"/>
      <c r="I15" s="317"/>
      <c r="J15" s="317"/>
      <c r="K15" s="317"/>
    </row>
    <row r="16" spans="1:11" ht="15.75" x14ac:dyDescent="0.25">
      <c r="A16" s="18" t="s">
        <v>134</v>
      </c>
      <c r="B16" s="18"/>
      <c r="C16" s="301" t="s">
        <v>135</v>
      </c>
      <c r="D16" s="301"/>
      <c r="E16" s="36" t="s">
        <v>136</v>
      </c>
      <c r="F16" s="18" t="s">
        <v>8</v>
      </c>
      <c r="G16" s="18" t="s">
        <v>137</v>
      </c>
      <c r="H16" s="18" t="s">
        <v>80</v>
      </c>
      <c r="I16" s="18" t="s">
        <v>81</v>
      </c>
      <c r="J16" s="18" t="s">
        <v>138</v>
      </c>
      <c r="K16" s="18" t="s">
        <v>82</v>
      </c>
    </row>
    <row r="17" spans="1:11" ht="15.75" x14ac:dyDescent="0.25">
      <c r="A17" s="307">
        <v>43953</v>
      </c>
      <c r="B17" s="44" t="s">
        <v>77</v>
      </c>
      <c r="C17" s="44" t="s">
        <v>78</v>
      </c>
      <c r="D17" s="44" t="s">
        <v>79</v>
      </c>
      <c r="E17" s="317"/>
      <c r="F17" s="317"/>
      <c r="G17" s="317"/>
      <c r="H17" s="317"/>
      <c r="I17" s="317"/>
      <c r="J17" s="317"/>
      <c r="K17" s="317"/>
    </row>
    <row r="18" spans="1:11" ht="15.75" x14ac:dyDescent="0.25">
      <c r="A18" s="308"/>
      <c r="B18" s="40">
        <v>100</v>
      </c>
      <c r="C18" s="40">
        <v>16</v>
      </c>
      <c r="D18" s="40">
        <v>1184</v>
      </c>
      <c r="E18" s="37">
        <v>43953</v>
      </c>
      <c r="F18" s="40">
        <v>0</v>
      </c>
      <c r="G18" s="42">
        <v>0</v>
      </c>
      <c r="H18" s="42">
        <v>0</v>
      </c>
      <c r="I18" s="42">
        <v>0</v>
      </c>
      <c r="J18" s="42">
        <v>1234</v>
      </c>
      <c r="K18" s="43">
        <v>1235</v>
      </c>
    </row>
    <row r="19" spans="1:11" ht="15.75" x14ac:dyDescent="0.25">
      <c r="A19" s="308"/>
      <c r="B19" s="19"/>
      <c r="C19" s="303" t="s">
        <v>139</v>
      </c>
      <c r="D19" s="303"/>
      <c r="E19" s="38" t="s">
        <v>140</v>
      </c>
      <c r="F19" s="40"/>
      <c r="G19" s="42"/>
      <c r="H19" s="42"/>
      <c r="I19" s="42"/>
      <c r="J19" s="42"/>
      <c r="K19" s="42"/>
    </row>
    <row r="20" spans="1:11" ht="15.75" x14ac:dyDescent="0.25">
      <c r="A20" s="308"/>
      <c r="B20" s="40"/>
      <c r="C20" s="44" t="s">
        <v>78</v>
      </c>
      <c r="D20" s="44" t="s">
        <v>79</v>
      </c>
      <c r="E20" s="317"/>
      <c r="F20" s="317"/>
      <c r="G20" s="317"/>
      <c r="H20" s="317"/>
      <c r="I20" s="317"/>
      <c r="J20" s="317"/>
      <c r="K20" s="317"/>
    </row>
    <row r="21" spans="1:11" ht="15.75" x14ac:dyDescent="0.25">
      <c r="A21" s="308"/>
      <c r="B21" s="40"/>
      <c r="C21" s="40">
        <v>6</v>
      </c>
      <c r="D21" s="40">
        <v>265</v>
      </c>
      <c r="E21" s="37">
        <v>43955</v>
      </c>
      <c r="F21" s="40">
        <v>0</v>
      </c>
      <c r="G21" s="42">
        <v>0</v>
      </c>
      <c r="H21" s="42">
        <v>0</v>
      </c>
      <c r="I21" s="42">
        <v>0</v>
      </c>
      <c r="J21" s="42">
        <v>265</v>
      </c>
      <c r="K21" s="43">
        <v>265</v>
      </c>
    </row>
    <row r="22" spans="1:11" ht="15.75" x14ac:dyDescent="0.25">
      <c r="A22" s="317"/>
      <c r="B22" s="317"/>
      <c r="C22" s="317"/>
      <c r="D22" s="317"/>
      <c r="E22" s="317"/>
      <c r="F22" s="317"/>
      <c r="G22" s="317"/>
      <c r="H22" s="317"/>
      <c r="I22" s="317"/>
      <c r="J22" s="317"/>
      <c r="K22" s="317"/>
    </row>
    <row r="23" spans="1:11" ht="15.75" x14ac:dyDescent="0.25">
      <c r="A23" s="18" t="s">
        <v>134</v>
      </c>
      <c r="B23" s="18"/>
      <c r="C23" s="301" t="s">
        <v>135</v>
      </c>
      <c r="D23" s="301"/>
      <c r="E23" s="36" t="s">
        <v>136</v>
      </c>
      <c r="F23" s="18" t="s">
        <v>8</v>
      </c>
      <c r="G23" s="18" t="s">
        <v>137</v>
      </c>
      <c r="H23" s="18" t="s">
        <v>80</v>
      </c>
      <c r="I23" s="18" t="s">
        <v>81</v>
      </c>
      <c r="J23" s="18" t="s">
        <v>138</v>
      </c>
      <c r="K23" s="18" t="s">
        <v>82</v>
      </c>
    </row>
    <row r="24" spans="1:11" ht="15.75" x14ac:dyDescent="0.25">
      <c r="A24" s="302">
        <v>43954</v>
      </c>
      <c r="B24" s="44" t="s">
        <v>77</v>
      </c>
      <c r="C24" s="44" t="s">
        <v>78</v>
      </c>
      <c r="D24" s="44" t="s">
        <v>79</v>
      </c>
      <c r="E24" s="317"/>
      <c r="F24" s="317"/>
      <c r="G24" s="317"/>
      <c r="H24" s="317"/>
      <c r="I24" s="317"/>
      <c r="J24" s="317"/>
      <c r="K24" s="317"/>
    </row>
    <row r="25" spans="1:11" ht="15.75" x14ac:dyDescent="0.25">
      <c r="A25" s="302"/>
      <c r="B25" s="40">
        <v>84</v>
      </c>
      <c r="C25" s="40">
        <v>10</v>
      </c>
      <c r="D25" s="40">
        <v>770</v>
      </c>
      <c r="E25" s="37">
        <v>43955</v>
      </c>
      <c r="F25" s="40">
        <v>0</v>
      </c>
      <c r="G25" s="42">
        <v>0</v>
      </c>
      <c r="H25" s="42">
        <v>0</v>
      </c>
      <c r="I25" s="42">
        <v>0</v>
      </c>
      <c r="J25" s="42">
        <v>812</v>
      </c>
      <c r="K25" s="43">
        <v>813</v>
      </c>
    </row>
    <row r="26" spans="1:11" ht="15.75" x14ac:dyDescent="0.25">
      <c r="A26" s="302"/>
      <c r="B26" s="19"/>
      <c r="C26" s="303" t="s">
        <v>139</v>
      </c>
      <c r="D26" s="303"/>
      <c r="E26" s="38" t="s">
        <v>140</v>
      </c>
      <c r="F26" s="40"/>
      <c r="G26" s="40"/>
      <c r="H26" s="40"/>
      <c r="I26" s="40"/>
      <c r="J26" s="40"/>
      <c r="K26" s="40"/>
    </row>
    <row r="27" spans="1:11" ht="15.75" x14ac:dyDescent="0.25">
      <c r="A27" s="302"/>
      <c r="B27" s="40"/>
      <c r="C27" s="44" t="s">
        <v>78</v>
      </c>
      <c r="D27" s="44" t="s">
        <v>79</v>
      </c>
      <c r="E27" s="317"/>
      <c r="F27" s="317"/>
      <c r="G27" s="317"/>
      <c r="H27" s="317"/>
      <c r="I27" s="317"/>
      <c r="J27" s="317"/>
      <c r="K27" s="317"/>
    </row>
    <row r="28" spans="1:11" ht="15.75" x14ac:dyDescent="0.25">
      <c r="A28" s="302"/>
      <c r="B28" s="40"/>
      <c r="C28" s="40">
        <v>7</v>
      </c>
      <c r="D28" s="40">
        <v>192</v>
      </c>
      <c r="E28" s="37">
        <v>43955</v>
      </c>
      <c r="F28" s="40">
        <v>0</v>
      </c>
      <c r="G28" s="42">
        <v>0</v>
      </c>
      <c r="H28" s="42">
        <v>0</v>
      </c>
      <c r="I28" s="42">
        <v>0</v>
      </c>
      <c r="J28" s="42">
        <v>192</v>
      </c>
      <c r="K28" s="43">
        <v>192</v>
      </c>
    </row>
    <row r="29" spans="1:11" ht="15.75" x14ac:dyDescent="0.25">
      <c r="A29" s="285" t="s">
        <v>263</v>
      </c>
      <c r="B29" s="286"/>
      <c r="C29" s="286"/>
      <c r="D29" s="286"/>
      <c r="E29" s="286"/>
      <c r="F29" s="286"/>
      <c r="G29" s="287"/>
      <c r="H29" s="325" t="s">
        <v>264</v>
      </c>
      <c r="I29" s="325"/>
      <c r="J29" s="43">
        <f>J10+J12+J18+J21+J25+J28</f>
        <v>3841</v>
      </c>
      <c r="K29" s="27">
        <f>K7+K10+K14+K18+K21+K25+K28</f>
        <v>4125</v>
      </c>
    </row>
    <row r="30" spans="1:11" ht="15.75" x14ac:dyDescent="0.25">
      <c r="A30" s="317"/>
      <c r="B30" s="317"/>
      <c r="C30" s="317"/>
      <c r="D30" s="317"/>
      <c r="E30" s="317"/>
      <c r="F30" s="317"/>
      <c r="G30" s="317"/>
      <c r="H30" s="317"/>
      <c r="I30" s="317"/>
      <c r="J30" s="317"/>
      <c r="K30" s="317"/>
    </row>
    <row r="31" spans="1:11" ht="15.75" x14ac:dyDescent="0.25">
      <c r="A31" s="18" t="s">
        <v>134</v>
      </c>
      <c r="B31" s="18"/>
      <c r="C31" s="301" t="s">
        <v>135</v>
      </c>
      <c r="D31" s="301"/>
      <c r="E31" s="36" t="s">
        <v>136</v>
      </c>
      <c r="F31" s="18" t="s">
        <v>8</v>
      </c>
      <c r="G31" s="18" t="s">
        <v>137</v>
      </c>
      <c r="H31" s="18" t="s">
        <v>80</v>
      </c>
      <c r="I31" s="18" t="s">
        <v>81</v>
      </c>
      <c r="J31" s="18" t="s">
        <v>138</v>
      </c>
      <c r="K31" s="18" t="s">
        <v>82</v>
      </c>
    </row>
    <row r="32" spans="1:11" ht="15.75" x14ac:dyDescent="0.25">
      <c r="A32" s="307">
        <v>43955</v>
      </c>
      <c r="B32" s="44" t="s">
        <v>77</v>
      </c>
      <c r="C32" s="44" t="s">
        <v>78</v>
      </c>
      <c r="D32" s="44" t="s">
        <v>79</v>
      </c>
      <c r="E32" s="317"/>
      <c r="F32" s="317"/>
      <c r="G32" s="317"/>
      <c r="H32" s="317"/>
      <c r="I32" s="317"/>
      <c r="J32" s="317"/>
      <c r="K32" s="317"/>
    </row>
    <row r="33" spans="1:11" ht="15.75" x14ac:dyDescent="0.25">
      <c r="A33" s="308"/>
      <c r="B33" s="304">
        <v>100</v>
      </c>
      <c r="C33" s="304">
        <v>13</v>
      </c>
      <c r="D33" s="304">
        <v>1387</v>
      </c>
      <c r="E33" s="307">
        <v>43955</v>
      </c>
      <c r="F33" s="304">
        <v>0</v>
      </c>
      <c r="G33" s="310">
        <v>0</v>
      </c>
      <c r="H33" s="310">
        <v>0</v>
      </c>
      <c r="I33" s="310">
        <v>0</v>
      </c>
      <c r="J33" s="310">
        <v>1437</v>
      </c>
      <c r="K33" s="42">
        <v>640</v>
      </c>
    </row>
    <row r="34" spans="1:11" ht="15.75" x14ac:dyDescent="0.25">
      <c r="A34" s="308"/>
      <c r="B34" s="305"/>
      <c r="C34" s="305"/>
      <c r="D34" s="305"/>
      <c r="E34" s="308"/>
      <c r="F34" s="305"/>
      <c r="G34" s="311"/>
      <c r="H34" s="311"/>
      <c r="I34" s="311"/>
      <c r="J34" s="311"/>
      <c r="K34" s="42">
        <v>798</v>
      </c>
    </row>
    <row r="35" spans="1:11" ht="15.75" x14ac:dyDescent="0.25">
      <c r="A35" s="308"/>
      <c r="B35" s="306"/>
      <c r="C35" s="306"/>
      <c r="D35" s="306"/>
      <c r="E35" s="309"/>
      <c r="F35" s="306"/>
      <c r="G35" s="312"/>
      <c r="H35" s="312"/>
      <c r="I35" s="312"/>
      <c r="J35" s="312"/>
      <c r="K35" s="43">
        <f>K33+K34</f>
        <v>1438</v>
      </c>
    </row>
    <row r="36" spans="1:11" ht="15.75" x14ac:dyDescent="0.25">
      <c r="A36" s="308"/>
      <c r="B36" s="19"/>
      <c r="C36" s="303" t="s">
        <v>139</v>
      </c>
      <c r="D36" s="303"/>
      <c r="E36" s="38" t="s">
        <v>140</v>
      </c>
      <c r="F36" s="40"/>
      <c r="G36" s="40"/>
      <c r="H36" s="40"/>
      <c r="I36" s="40"/>
      <c r="J36" s="40"/>
      <c r="K36" s="42"/>
    </row>
    <row r="37" spans="1:11" ht="15.75" x14ac:dyDescent="0.25">
      <c r="A37" s="308"/>
      <c r="B37" s="40"/>
      <c r="C37" s="44" t="s">
        <v>78</v>
      </c>
      <c r="D37" s="44" t="s">
        <v>79</v>
      </c>
      <c r="E37" s="317"/>
      <c r="F37" s="317"/>
      <c r="G37" s="317"/>
      <c r="H37" s="317"/>
      <c r="I37" s="317"/>
      <c r="J37" s="317"/>
      <c r="K37" s="317"/>
    </row>
    <row r="38" spans="1:11" ht="15.75" x14ac:dyDescent="0.25">
      <c r="A38" s="308"/>
      <c r="B38" s="40"/>
      <c r="C38" s="40">
        <v>14</v>
      </c>
      <c r="D38" s="40">
        <v>286</v>
      </c>
      <c r="E38" s="37">
        <v>43956</v>
      </c>
      <c r="F38" s="40">
        <v>0</v>
      </c>
      <c r="G38" s="42">
        <v>0</v>
      </c>
      <c r="H38" s="42">
        <v>0</v>
      </c>
      <c r="I38" s="42">
        <v>0</v>
      </c>
      <c r="J38" s="42">
        <v>286</v>
      </c>
      <c r="K38" s="43">
        <v>286</v>
      </c>
    </row>
    <row r="39" spans="1:11" ht="15.75" x14ac:dyDescent="0.25">
      <c r="A39" s="317"/>
      <c r="B39" s="317"/>
      <c r="C39" s="317"/>
      <c r="D39" s="317"/>
      <c r="E39" s="317"/>
      <c r="F39" s="317"/>
      <c r="G39" s="317"/>
      <c r="H39" s="317"/>
      <c r="I39" s="317"/>
      <c r="J39" s="317"/>
      <c r="K39" s="317"/>
    </row>
    <row r="40" spans="1:11" ht="15.75" x14ac:dyDescent="0.25">
      <c r="A40" s="18" t="s">
        <v>134</v>
      </c>
      <c r="B40" s="18"/>
      <c r="C40" s="301" t="s">
        <v>135</v>
      </c>
      <c r="D40" s="301"/>
      <c r="E40" s="36" t="s">
        <v>136</v>
      </c>
      <c r="F40" s="18" t="s">
        <v>8</v>
      </c>
      <c r="G40" s="18" t="s">
        <v>137</v>
      </c>
      <c r="H40" s="18" t="s">
        <v>80</v>
      </c>
      <c r="I40" s="18" t="s">
        <v>81</v>
      </c>
      <c r="J40" s="18" t="s">
        <v>138</v>
      </c>
      <c r="K40" s="18" t="s">
        <v>82</v>
      </c>
    </row>
    <row r="41" spans="1:11" ht="15.75" x14ac:dyDescent="0.25">
      <c r="A41" s="302">
        <v>43956</v>
      </c>
      <c r="B41" s="44" t="s">
        <v>77</v>
      </c>
      <c r="C41" s="44" t="s">
        <v>78</v>
      </c>
      <c r="D41" s="44" t="s">
        <v>79</v>
      </c>
      <c r="E41" s="317"/>
      <c r="F41" s="317"/>
      <c r="G41" s="317"/>
      <c r="H41" s="317"/>
      <c r="I41" s="317"/>
      <c r="J41" s="317"/>
      <c r="K41" s="317"/>
    </row>
    <row r="42" spans="1:11" ht="15.75" x14ac:dyDescent="0.25">
      <c r="A42" s="302"/>
      <c r="B42" s="40">
        <v>100</v>
      </c>
      <c r="C42" s="40">
        <v>12</v>
      </c>
      <c r="D42" s="40">
        <v>1357</v>
      </c>
      <c r="E42" s="37">
        <v>43956</v>
      </c>
      <c r="F42" s="40">
        <v>0</v>
      </c>
      <c r="G42" s="42">
        <v>0</v>
      </c>
      <c r="H42" s="42">
        <v>0</v>
      </c>
      <c r="I42" s="42">
        <v>0</v>
      </c>
      <c r="J42" s="42">
        <v>1407</v>
      </c>
      <c r="K42" s="43">
        <v>1407</v>
      </c>
    </row>
    <row r="43" spans="1:11" ht="15.75" x14ac:dyDescent="0.25">
      <c r="A43" s="302"/>
      <c r="B43" s="19"/>
      <c r="C43" s="303" t="s">
        <v>139</v>
      </c>
      <c r="D43" s="303"/>
      <c r="E43" s="38" t="s">
        <v>140</v>
      </c>
      <c r="F43" s="40"/>
      <c r="G43" s="40"/>
      <c r="H43" s="40"/>
      <c r="I43" s="40"/>
      <c r="J43" s="40"/>
      <c r="K43" s="40"/>
    </row>
    <row r="44" spans="1:11" ht="15.75" x14ac:dyDescent="0.25">
      <c r="A44" s="302"/>
      <c r="B44" s="40"/>
      <c r="C44" s="44" t="s">
        <v>78</v>
      </c>
      <c r="D44" s="44" t="s">
        <v>79</v>
      </c>
      <c r="E44" s="317"/>
      <c r="F44" s="317"/>
      <c r="G44" s="317"/>
      <c r="H44" s="317"/>
      <c r="I44" s="317"/>
      <c r="J44" s="317"/>
      <c r="K44" s="317"/>
    </row>
    <row r="45" spans="1:11" ht="15.75" x14ac:dyDescent="0.25">
      <c r="A45" s="302"/>
      <c r="B45" s="40"/>
      <c r="C45" s="40">
        <v>12</v>
      </c>
      <c r="D45" s="40">
        <v>288</v>
      </c>
      <c r="E45" s="37">
        <v>43957</v>
      </c>
      <c r="F45" s="40">
        <v>0</v>
      </c>
      <c r="G45" s="42">
        <v>0</v>
      </c>
      <c r="H45" s="42">
        <v>0</v>
      </c>
      <c r="I45" s="42">
        <v>0</v>
      </c>
      <c r="J45" s="42">
        <v>288</v>
      </c>
      <c r="K45" s="43">
        <v>288</v>
      </c>
    </row>
    <row r="46" spans="1:11" ht="15.75" x14ac:dyDescent="0.25">
      <c r="A46" s="317"/>
      <c r="B46" s="317"/>
      <c r="C46" s="317"/>
      <c r="D46" s="317"/>
      <c r="E46" s="317"/>
      <c r="F46" s="317"/>
      <c r="G46" s="317"/>
      <c r="H46" s="317"/>
      <c r="I46" s="317"/>
      <c r="J46" s="317"/>
      <c r="K46" s="317"/>
    </row>
    <row r="47" spans="1:11" ht="15.75" x14ac:dyDescent="0.25">
      <c r="A47" s="18" t="s">
        <v>134</v>
      </c>
      <c r="B47" s="18"/>
      <c r="C47" s="301" t="s">
        <v>135</v>
      </c>
      <c r="D47" s="301"/>
      <c r="E47" s="36" t="s">
        <v>136</v>
      </c>
      <c r="F47" s="18" t="s">
        <v>8</v>
      </c>
      <c r="G47" s="18" t="s">
        <v>137</v>
      </c>
      <c r="H47" s="18" t="s">
        <v>80</v>
      </c>
      <c r="I47" s="18" t="s">
        <v>81</v>
      </c>
      <c r="J47" s="18" t="s">
        <v>138</v>
      </c>
      <c r="K47" s="18" t="s">
        <v>82</v>
      </c>
    </row>
    <row r="48" spans="1:11" ht="15.75" x14ac:dyDescent="0.25">
      <c r="A48" s="302">
        <v>43957</v>
      </c>
      <c r="B48" s="44" t="s">
        <v>77</v>
      </c>
      <c r="C48" s="44" t="s">
        <v>78</v>
      </c>
      <c r="D48" s="44" t="s">
        <v>79</v>
      </c>
      <c r="E48" s="317"/>
      <c r="F48" s="317"/>
      <c r="G48" s="317"/>
      <c r="H48" s="317"/>
      <c r="I48" s="317"/>
      <c r="J48" s="317"/>
      <c r="K48" s="317"/>
    </row>
    <row r="49" spans="1:11" ht="15.75" x14ac:dyDescent="0.25">
      <c r="A49" s="302"/>
      <c r="B49" s="304">
        <v>100</v>
      </c>
      <c r="C49" s="304">
        <v>25</v>
      </c>
      <c r="D49" s="304">
        <v>1375</v>
      </c>
      <c r="E49" s="307">
        <v>43957</v>
      </c>
      <c r="F49" s="304">
        <v>0</v>
      </c>
      <c r="G49" s="310">
        <v>0</v>
      </c>
      <c r="H49" s="310">
        <v>0</v>
      </c>
      <c r="I49" s="310">
        <v>0</v>
      </c>
      <c r="J49" s="310">
        <v>1425</v>
      </c>
      <c r="K49" s="42">
        <v>760</v>
      </c>
    </row>
    <row r="50" spans="1:11" ht="15.75" x14ac:dyDescent="0.25">
      <c r="A50" s="302"/>
      <c r="B50" s="305"/>
      <c r="C50" s="305"/>
      <c r="D50" s="305"/>
      <c r="E50" s="308"/>
      <c r="F50" s="305"/>
      <c r="G50" s="311"/>
      <c r="H50" s="311"/>
      <c r="I50" s="311"/>
      <c r="J50" s="311"/>
      <c r="K50" s="42">
        <v>665</v>
      </c>
    </row>
    <row r="51" spans="1:11" ht="15.75" x14ac:dyDescent="0.25">
      <c r="A51" s="302"/>
      <c r="B51" s="306"/>
      <c r="C51" s="306"/>
      <c r="D51" s="306"/>
      <c r="E51" s="309"/>
      <c r="F51" s="306"/>
      <c r="G51" s="312"/>
      <c r="H51" s="312"/>
      <c r="I51" s="312"/>
      <c r="J51" s="312"/>
      <c r="K51" s="43">
        <f>K49+K50</f>
        <v>1425</v>
      </c>
    </row>
    <row r="52" spans="1:11" ht="15.75" x14ac:dyDescent="0.25">
      <c r="A52" s="302"/>
      <c r="B52" s="19"/>
      <c r="C52" s="303" t="s">
        <v>139</v>
      </c>
      <c r="D52" s="303"/>
      <c r="E52" s="38" t="s">
        <v>140</v>
      </c>
      <c r="F52" s="40"/>
      <c r="G52" s="40"/>
      <c r="H52" s="40"/>
      <c r="I52" s="40"/>
      <c r="J52" s="40"/>
      <c r="K52" s="40"/>
    </row>
    <row r="53" spans="1:11" ht="15.75" x14ac:dyDescent="0.25">
      <c r="A53" s="302"/>
      <c r="B53" s="40"/>
      <c r="C53" s="44" t="s">
        <v>78</v>
      </c>
      <c r="D53" s="44" t="s">
        <v>79</v>
      </c>
      <c r="E53" s="317"/>
      <c r="F53" s="317"/>
      <c r="G53" s="317"/>
      <c r="H53" s="317"/>
      <c r="I53" s="317"/>
      <c r="J53" s="317"/>
      <c r="K53" s="317"/>
    </row>
    <row r="54" spans="1:11" ht="15.75" x14ac:dyDescent="0.25">
      <c r="A54" s="302"/>
      <c r="B54" s="40"/>
      <c r="C54" s="40">
        <v>13</v>
      </c>
      <c r="D54" s="40">
        <v>287</v>
      </c>
      <c r="E54" s="37">
        <v>43958</v>
      </c>
      <c r="F54" s="40">
        <v>0</v>
      </c>
      <c r="G54" s="42">
        <v>0</v>
      </c>
      <c r="H54" s="42">
        <v>0</v>
      </c>
      <c r="I54" s="42">
        <v>0</v>
      </c>
      <c r="J54" s="42">
        <v>287</v>
      </c>
      <c r="K54" s="43">
        <v>287</v>
      </c>
    </row>
    <row r="55" spans="1:11" ht="15.75" x14ac:dyDescent="0.25">
      <c r="A55" s="317"/>
      <c r="B55" s="317"/>
      <c r="C55" s="317"/>
      <c r="D55" s="317"/>
      <c r="E55" s="317"/>
      <c r="F55" s="317"/>
      <c r="G55" s="317"/>
      <c r="H55" s="317"/>
      <c r="I55" s="317"/>
      <c r="J55" s="317"/>
      <c r="K55" s="317"/>
    </row>
    <row r="56" spans="1:11" ht="15.75" x14ac:dyDescent="0.25">
      <c r="A56" s="18" t="s">
        <v>134</v>
      </c>
      <c r="B56" s="18"/>
      <c r="C56" s="301" t="s">
        <v>135</v>
      </c>
      <c r="D56" s="301"/>
      <c r="E56" s="36" t="s">
        <v>136</v>
      </c>
      <c r="F56" s="18" t="s">
        <v>8</v>
      </c>
      <c r="G56" s="18" t="s">
        <v>137</v>
      </c>
      <c r="H56" s="18" t="s">
        <v>80</v>
      </c>
      <c r="I56" s="18" t="s">
        <v>81</v>
      </c>
      <c r="J56" s="18" t="s">
        <v>138</v>
      </c>
      <c r="K56" s="18" t="s">
        <v>82</v>
      </c>
    </row>
    <row r="57" spans="1:11" ht="15.75" x14ac:dyDescent="0.25">
      <c r="A57" s="302">
        <v>43958</v>
      </c>
      <c r="B57" s="44" t="s">
        <v>77</v>
      </c>
      <c r="C57" s="44" t="s">
        <v>78</v>
      </c>
      <c r="D57" s="44" t="s">
        <v>79</v>
      </c>
      <c r="E57" s="317"/>
      <c r="F57" s="317"/>
      <c r="G57" s="317"/>
      <c r="H57" s="317"/>
      <c r="I57" s="317"/>
      <c r="J57" s="317"/>
      <c r="K57" s="317"/>
    </row>
    <row r="58" spans="1:11" ht="15.75" x14ac:dyDescent="0.25">
      <c r="A58" s="302"/>
      <c r="B58" s="40">
        <v>100</v>
      </c>
      <c r="C58" s="40">
        <v>8</v>
      </c>
      <c r="D58" s="40">
        <v>1392</v>
      </c>
      <c r="E58" s="37">
        <v>43958</v>
      </c>
      <c r="F58" s="41">
        <v>0</v>
      </c>
      <c r="G58" s="42">
        <v>0</v>
      </c>
      <c r="H58" s="42">
        <v>0</v>
      </c>
      <c r="I58" s="42">
        <v>0</v>
      </c>
      <c r="J58" s="42">
        <v>1442</v>
      </c>
      <c r="K58" s="43">
        <v>1442</v>
      </c>
    </row>
    <row r="59" spans="1:11" ht="15.75" x14ac:dyDescent="0.25">
      <c r="A59" s="302"/>
      <c r="B59" s="19"/>
      <c r="C59" s="303" t="s">
        <v>139</v>
      </c>
      <c r="D59" s="303"/>
      <c r="E59" s="38" t="s">
        <v>140</v>
      </c>
      <c r="F59" s="40"/>
      <c r="G59" s="40"/>
      <c r="H59" s="40"/>
      <c r="I59" s="40"/>
      <c r="J59" s="40"/>
      <c r="K59" s="40"/>
    </row>
    <row r="60" spans="1:11" ht="15.75" x14ac:dyDescent="0.25">
      <c r="A60" s="302"/>
      <c r="B60" s="40"/>
      <c r="C60" s="44" t="s">
        <v>78</v>
      </c>
      <c r="D60" s="44" t="s">
        <v>79</v>
      </c>
      <c r="E60" s="317"/>
      <c r="F60" s="317"/>
      <c r="G60" s="317"/>
      <c r="H60" s="317"/>
      <c r="I60" s="317"/>
      <c r="J60" s="317"/>
      <c r="K60" s="317"/>
    </row>
    <row r="61" spans="1:11" ht="15.75" x14ac:dyDescent="0.25">
      <c r="A61" s="302"/>
      <c r="B61" s="40"/>
      <c r="C61" s="40">
        <v>8</v>
      </c>
      <c r="D61" s="40">
        <v>292</v>
      </c>
      <c r="E61" s="37">
        <v>43959</v>
      </c>
      <c r="F61" s="41">
        <v>0</v>
      </c>
      <c r="G61" s="42">
        <v>0</v>
      </c>
      <c r="H61" s="42">
        <v>0</v>
      </c>
      <c r="I61" s="42">
        <v>0</v>
      </c>
      <c r="J61" s="42">
        <v>292</v>
      </c>
      <c r="K61" s="43">
        <v>292</v>
      </c>
    </row>
    <row r="62" spans="1:11" ht="15.75" x14ac:dyDescent="0.25">
      <c r="A62" s="316"/>
      <c r="B62" s="316"/>
      <c r="C62" s="316"/>
      <c r="D62" s="316"/>
      <c r="E62" s="316"/>
      <c r="F62" s="316"/>
      <c r="G62" s="316"/>
      <c r="H62" s="316"/>
      <c r="I62" s="316"/>
      <c r="J62" s="316"/>
      <c r="K62" s="316"/>
    </row>
    <row r="63" spans="1:11" ht="15.75" x14ac:dyDescent="0.25">
      <c r="A63" s="18" t="s">
        <v>134</v>
      </c>
      <c r="B63" s="18"/>
      <c r="C63" s="301" t="s">
        <v>135</v>
      </c>
      <c r="D63" s="301"/>
      <c r="E63" s="36" t="s">
        <v>136</v>
      </c>
      <c r="F63" s="18" t="s">
        <v>8</v>
      </c>
      <c r="G63" s="18" t="s">
        <v>137</v>
      </c>
      <c r="H63" s="18" t="s">
        <v>80</v>
      </c>
      <c r="I63" s="18" t="s">
        <v>81</v>
      </c>
      <c r="J63" s="18" t="s">
        <v>138</v>
      </c>
      <c r="K63" s="18" t="s">
        <v>82</v>
      </c>
    </row>
    <row r="64" spans="1:11" ht="15.75" x14ac:dyDescent="0.25">
      <c r="A64" s="302">
        <v>43959</v>
      </c>
      <c r="B64" s="44" t="s">
        <v>77</v>
      </c>
      <c r="C64" s="44" t="s">
        <v>78</v>
      </c>
      <c r="D64" s="44" t="s">
        <v>79</v>
      </c>
      <c r="E64" s="317"/>
      <c r="F64" s="317"/>
      <c r="G64" s="317"/>
      <c r="H64" s="317"/>
      <c r="I64" s="317"/>
      <c r="J64" s="317"/>
      <c r="K64" s="317"/>
    </row>
    <row r="65" spans="1:11" ht="15.75" x14ac:dyDescent="0.25">
      <c r="A65" s="302"/>
      <c r="B65" s="40">
        <v>100</v>
      </c>
      <c r="C65" s="40">
        <v>10</v>
      </c>
      <c r="D65" s="40">
        <v>1390</v>
      </c>
      <c r="E65" s="37">
        <v>43959</v>
      </c>
      <c r="F65" s="40">
        <v>0</v>
      </c>
      <c r="G65" s="42">
        <v>0</v>
      </c>
      <c r="H65" s="42">
        <v>0</v>
      </c>
      <c r="I65" s="42">
        <v>0</v>
      </c>
      <c r="J65" s="42">
        <v>1440</v>
      </c>
      <c r="K65" s="43">
        <v>1440</v>
      </c>
    </row>
    <row r="66" spans="1:11" ht="15.75" x14ac:dyDescent="0.25">
      <c r="A66" s="302"/>
      <c r="B66" s="19"/>
      <c r="C66" s="303" t="s">
        <v>139</v>
      </c>
      <c r="D66" s="303"/>
      <c r="E66" s="38" t="s">
        <v>140</v>
      </c>
      <c r="F66" s="40"/>
      <c r="G66" s="40"/>
      <c r="H66" s="40"/>
      <c r="I66" s="40"/>
      <c r="J66" s="40"/>
      <c r="K66" s="40"/>
    </row>
    <row r="67" spans="1:11" ht="15.75" x14ac:dyDescent="0.25">
      <c r="A67" s="302"/>
      <c r="B67" s="40"/>
      <c r="C67" s="44" t="s">
        <v>78</v>
      </c>
      <c r="D67" s="44" t="s">
        <v>79</v>
      </c>
      <c r="E67" s="317"/>
      <c r="F67" s="317"/>
      <c r="G67" s="317"/>
      <c r="H67" s="317"/>
      <c r="I67" s="317"/>
      <c r="J67" s="317"/>
      <c r="K67" s="317"/>
    </row>
    <row r="68" spans="1:11" ht="15.75" x14ac:dyDescent="0.25">
      <c r="A68" s="302"/>
      <c r="B68" s="40"/>
      <c r="C68" s="40">
        <v>13</v>
      </c>
      <c r="D68" s="40">
        <v>287</v>
      </c>
      <c r="E68" s="37">
        <v>43960</v>
      </c>
      <c r="F68" s="40">
        <v>0</v>
      </c>
      <c r="G68" s="42">
        <v>0</v>
      </c>
      <c r="H68" s="42">
        <v>0</v>
      </c>
      <c r="I68" s="42">
        <v>0</v>
      </c>
      <c r="J68" s="42">
        <v>287</v>
      </c>
      <c r="K68" s="43">
        <v>287</v>
      </c>
    </row>
    <row r="69" spans="1:11" ht="15.75" x14ac:dyDescent="0.25">
      <c r="A69" s="282" t="s">
        <v>265</v>
      </c>
      <c r="B69" s="282"/>
      <c r="C69" s="282"/>
      <c r="D69" s="282"/>
      <c r="E69" s="282"/>
      <c r="F69" s="282"/>
      <c r="G69" s="282"/>
      <c r="H69" s="283" t="s">
        <v>5</v>
      </c>
      <c r="I69" s="284"/>
      <c r="J69" s="43">
        <f>J33+J38+J42+J45+J49+J54+J58+J61+J65+J68</f>
        <v>8591</v>
      </c>
      <c r="K69" s="27">
        <f>K35+K38+K42+K45+K51+K54+K58+K61+K65+K68</f>
        <v>8592</v>
      </c>
    </row>
    <row r="70" spans="1:11" ht="15.75" x14ac:dyDescent="0.25">
      <c r="A70" s="316"/>
      <c r="B70" s="316"/>
      <c r="C70" s="316"/>
      <c r="D70" s="316"/>
      <c r="E70" s="316"/>
      <c r="F70" s="316"/>
      <c r="G70" s="316"/>
      <c r="H70" s="316"/>
      <c r="I70" s="316"/>
      <c r="J70" s="316"/>
      <c r="K70" s="316"/>
    </row>
    <row r="71" spans="1:11" ht="15.75" x14ac:dyDescent="0.25">
      <c r="A71" s="18" t="s">
        <v>134</v>
      </c>
      <c r="B71" s="18"/>
      <c r="C71" s="301" t="s">
        <v>135</v>
      </c>
      <c r="D71" s="301"/>
      <c r="E71" s="36" t="s">
        <v>136</v>
      </c>
      <c r="F71" s="18" t="s">
        <v>8</v>
      </c>
      <c r="G71" s="18" t="s">
        <v>137</v>
      </c>
      <c r="H71" s="18" t="s">
        <v>80</v>
      </c>
      <c r="I71" s="18" t="s">
        <v>81</v>
      </c>
      <c r="J71" s="18" t="s">
        <v>138</v>
      </c>
      <c r="K71" s="18" t="s">
        <v>82</v>
      </c>
    </row>
    <row r="72" spans="1:11" ht="15.75" x14ac:dyDescent="0.25">
      <c r="A72" s="302">
        <v>43960</v>
      </c>
      <c r="B72" s="44" t="s">
        <v>77</v>
      </c>
      <c r="C72" s="44" t="s">
        <v>78</v>
      </c>
      <c r="D72" s="44" t="s">
        <v>79</v>
      </c>
      <c r="E72" s="317"/>
      <c r="F72" s="317"/>
      <c r="G72" s="317"/>
      <c r="H72" s="317"/>
      <c r="I72" s="317"/>
      <c r="J72" s="317"/>
      <c r="K72" s="317"/>
    </row>
    <row r="73" spans="1:11" ht="15.75" x14ac:dyDescent="0.25">
      <c r="A73" s="302"/>
      <c r="B73" s="40">
        <v>80</v>
      </c>
      <c r="C73" s="40">
        <v>5</v>
      </c>
      <c r="D73" s="40">
        <v>1084</v>
      </c>
      <c r="E73" s="37">
        <v>43962</v>
      </c>
      <c r="F73" s="41">
        <v>0</v>
      </c>
      <c r="G73" s="42">
        <v>0</v>
      </c>
      <c r="H73" s="42">
        <v>0</v>
      </c>
      <c r="I73" s="42">
        <v>0</v>
      </c>
      <c r="J73" s="42">
        <v>1124</v>
      </c>
      <c r="K73" s="43">
        <v>1125</v>
      </c>
    </row>
    <row r="74" spans="1:11" ht="15.75" x14ac:dyDescent="0.25">
      <c r="A74" s="302"/>
      <c r="B74" s="19"/>
      <c r="C74" s="303" t="s">
        <v>139</v>
      </c>
      <c r="D74" s="303"/>
      <c r="E74" s="38" t="s">
        <v>140</v>
      </c>
      <c r="F74" s="40"/>
      <c r="G74" s="40"/>
      <c r="H74" s="40"/>
      <c r="I74" s="40"/>
      <c r="J74" s="40"/>
      <c r="K74" s="40"/>
    </row>
    <row r="75" spans="1:11" ht="15.75" x14ac:dyDescent="0.25">
      <c r="A75" s="302"/>
      <c r="B75" s="40"/>
      <c r="C75" s="44" t="s">
        <v>78</v>
      </c>
      <c r="D75" s="44" t="s">
        <v>79</v>
      </c>
      <c r="E75" s="317"/>
      <c r="F75" s="317"/>
      <c r="G75" s="317"/>
      <c r="H75" s="317"/>
      <c r="I75" s="317"/>
      <c r="J75" s="317"/>
      <c r="K75" s="317"/>
    </row>
    <row r="76" spans="1:11" ht="15.75" x14ac:dyDescent="0.25">
      <c r="A76" s="302"/>
      <c r="B76" s="40"/>
      <c r="C76" s="40">
        <v>11</v>
      </c>
      <c r="D76" s="40">
        <v>289</v>
      </c>
      <c r="E76" s="37">
        <v>43962</v>
      </c>
      <c r="F76" s="40">
        <v>0</v>
      </c>
      <c r="G76" s="42">
        <v>0</v>
      </c>
      <c r="H76" s="42">
        <v>0</v>
      </c>
      <c r="I76" s="42">
        <v>0</v>
      </c>
      <c r="J76" s="42">
        <v>289</v>
      </c>
      <c r="K76" s="43">
        <v>289</v>
      </c>
    </row>
    <row r="77" spans="1:11" ht="15.75" x14ac:dyDescent="0.25">
      <c r="A77" s="316"/>
      <c r="B77" s="316"/>
      <c r="C77" s="316"/>
      <c r="D77" s="316"/>
      <c r="E77" s="316"/>
      <c r="F77" s="316"/>
      <c r="G77" s="316"/>
      <c r="H77" s="316"/>
      <c r="I77" s="316"/>
      <c r="J77" s="316"/>
      <c r="K77" s="316"/>
    </row>
    <row r="78" spans="1:11" ht="15.75" x14ac:dyDescent="0.25">
      <c r="A78" s="18" t="s">
        <v>134</v>
      </c>
      <c r="B78" s="18"/>
      <c r="C78" s="301" t="s">
        <v>135</v>
      </c>
      <c r="D78" s="301"/>
      <c r="E78" s="36" t="s">
        <v>136</v>
      </c>
      <c r="F78" s="18" t="s">
        <v>8</v>
      </c>
      <c r="G78" s="18" t="s">
        <v>137</v>
      </c>
      <c r="H78" s="18" t="s">
        <v>80</v>
      </c>
      <c r="I78" s="18" t="s">
        <v>81</v>
      </c>
      <c r="J78" s="18" t="s">
        <v>138</v>
      </c>
      <c r="K78" s="18" t="s">
        <v>82</v>
      </c>
    </row>
    <row r="79" spans="1:11" ht="15.75" x14ac:dyDescent="0.25">
      <c r="A79" s="302">
        <v>43961</v>
      </c>
      <c r="B79" s="44" t="s">
        <v>77</v>
      </c>
      <c r="C79" s="44" t="s">
        <v>78</v>
      </c>
      <c r="D79" s="44" t="s">
        <v>79</v>
      </c>
      <c r="E79" s="317"/>
      <c r="F79" s="317"/>
      <c r="G79" s="317"/>
      <c r="H79" s="317"/>
      <c r="I79" s="317"/>
      <c r="J79" s="317"/>
      <c r="K79" s="317"/>
    </row>
    <row r="80" spans="1:11" ht="15.75" x14ac:dyDescent="0.25">
      <c r="A80" s="302"/>
      <c r="B80" s="317">
        <v>80</v>
      </c>
      <c r="C80" s="317">
        <v>5</v>
      </c>
      <c r="D80" s="317">
        <v>790</v>
      </c>
      <c r="E80" s="302">
        <v>43962</v>
      </c>
      <c r="F80" s="326">
        <v>0</v>
      </c>
      <c r="G80" s="321">
        <v>0</v>
      </c>
      <c r="H80" s="321">
        <v>0</v>
      </c>
      <c r="I80" s="321">
        <v>0</v>
      </c>
      <c r="J80" s="321">
        <v>830</v>
      </c>
      <c r="K80" s="42">
        <v>50</v>
      </c>
    </row>
    <row r="81" spans="1:11" ht="15.75" x14ac:dyDescent="0.25">
      <c r="A81" s="302"/>
      <c r="B81" s="317"/>
      <c r="C81" s="317"/>
      <c r="D81" s="317"/>
      <c r="E81" s="302"/>
      <c r="F81" s="326"/>
      <c r="G81" s="321"/>
      <c r="H81" s="321"/>
      <c r="I81" s="321"/>
      <c r="J81" s="321"/>
      <c r="K81" s="42">
        <v>17</v>
      </c>
    </row>
    <row r="82" spans="1:11" ht="15.75" x14ac:dyDescent="0.25">
      <c r="A82" s="302"/>
      <c r="B82" s="317"/>
      <c r="C82" s="317"/>
      <c r="D82" s="317"/>
      <c r="E82" s="302"/>
      <c r="F82" s="326"/>
      <c r="G82" s="321"/>
      <c r="H82" s="321"/>
      <c r="I82" s="321"/>
      <c r="J82" s="321"/>
      <c r="K82" s="42">
        <v>763</v>
      </c>
    </row>
    <row r="83" spans="1:11" ht="15.75" x14ac:dyDescent="0.25">
      <c r="A83" s="302"/>
      <c r="B83" s="317"/>
      <c r="C83" s="317"/>
      <c r="D83" s="317"/>
      <c r="E83" s="302"/>
      <c r="F83" s="326"/>
      <c r="G83" s="321"/>
      <c r="H83" s="321"/>
      <c r="I83" s="321"/>
      <c r="J83" s="321"/>
      <c r="K83" s="43">
        <f>K80+K81+K82</f>
        <v>830</v>
      </c>
    </row>
    <row r="84" spans="1:11" ht="15.75" x14ac:dyDescent="0.25">
      <c r="A84" s="302"/>
      <c r="B84" s="19"/>
      <c r="C84" s="303" t="s">
        <v>139</v>
      </c>
      <c r="D84" s="303"/>
      <c r="E84" s="38" t="s">
        <v>140</v>
      </c>
      <c r="F84" s="40"/>
      <c r="G84" s="40"/>
      <c r="H84" s="40"/>
      <c r="I84" s="40"/>
      <c r="J84" s="40"/>
      <c r="K84" s="40"/>
    </row>
    <row r="85" spans="1:11" ht="15.75" x14ac:dyDescent="0.25">
      <c r="A85" s="302"/>
      <c r="B85" s="40"/>
      <c r="C85" s="44" t="s">
        <v>78</v>
      </c>
      <c r="D85" s="44" t="s">
        <v>79</v>
      </c>
      <c r="E85" s="317"/>
      <c r="F85" s="317"/>
      <c r="G85" s="317"/>
      <c r="H85" s="317"/>
      <c r="I85" s="317"/>
      <c r="J85" s="317"/>
      <c r="K85" s="317"/>
    </row>
    <row r="86" spans="1:11" ht="15.75" x14ac:dyDescent="0.25">
      <c r="A86" s="302"/>
      <c r="B86" s="40"/>
      <c r="C86" s="40">
        <v>3</v>
      </c>
      <c r="D86" s="40">
        <v>187</v>
      </c>
      <c r="E86" s="37">
        <v>43962</v>
      </c>
      <c r="F86" s="40">
        <v>0</v>
      </c>
      <c r="G86" s="42">
        <v>0</v>
      </c>
      <c r="H86" s="42">
        <v>0</v>
      </c>
      <c r="I86" s="42">
        <v>0</v>
      </c>
      <c r="J86" s="42">
        <v>187</v>
      </c>
      <c r="K86" s="43">
        <v>187</v>
      </c>
    </row>
    <row r="87" spans="1:11" ht="15.75" x14ac:dyDescent="0.25">
      <c r="A87" s="282" t="s">
        <v>266</v>
      </c>
      <c r="B87" s="282"/>
      <c r="C87" s="282"/>
      <c r="D87" s="282"/>
      <c r="E87" s="282"/>
      <c r="F87" s="282"/>
      <c r="G87" s="282"/>
      <c r="H87" s="283" t="s">
        <v>5</v>
      </c>
      <c r="I87" s="284"/>
      <c r="J87" s="43">
        <f>J73+J76+J80+J86</f>
        <v>2430</v>
      </c>
      <c r="K87" s="27">
        <f>K73+K76+K83+K86</f>
        <v>2431</v>
      </c>
    </row>
    <row r="88" spans="1:11" ht="15.75" x14ac:dyDescent="0.25">
      <c r="A88" s="316"/>
      <c r="B88" s="316"/>
      <c r="C88" s="316"/>
      <c r="D88" s="316"/>
      <c r="E88" s="316"/>
      <c r="F88" s="316"/>
      <c r="G88" s="316"/>
      <c r="H88" s="316"/>
      <c r="I88" s="316"/>
      <c r="J88" s="316"/>
      <c r="K88" s="316"/>
    </row>
    <row r="89" spans="1:11" ht="15.75" x14ac:dyDescent="0.25">
      <c r="A89" s="18" t="s">
        <v>134</v>
      </c>
      <c r="B89" s="18"/>
      <c r="C89" s="301" t="s">
        <v>135</v>
      </c>
      <c r="D89" s="301"/>
      <c r="E89" s="36" t="s">
        <v>136</v>
      </c>
      <c r="F89" s="18" t="s">
        <v>8</v>
      </c>
      <c r="G89" s="18" t="s">
        <v>137</v>
      </c>
      <c r="H89" s="18" t="s">
        <v>80</v>
      </c>
      <c r="I89" s="18" t="s">
        <v>81</v>
      </c>
      <c r="J89" s="18" t="s">
        <v>138</v>
      </c>
      <c r="K89" s="18" t="s">
        <v>82</v>
      </c>
    </row>
    <row r="90" spans="1:11" ht="15.75" x14ac:dyDescent="0.25">
      <c r="A90" s="307">
        <v>43962</v>
      </c>
      <c r="B90" s="44" t="s">
        <v>77</v>
      </c>
      <c r="C90" s="44" t="s">
        <v>78</v>
      </c>
      <c r="D90" s="44" t="s">
        <v>79</v>
      </c>
      <c r="E90" s="317"/>
      <c r="F90" s="317"/>
      <c r="G90" s="317"/>
      <c r="H90" s="317"/>
      <c r="I90" s="317"/>
      <c r="J90" s="317"/>
      <c r="K90" s="317"/>
    </row>
    <row r="91" spans="1:11" ht="15.75" x14ac:dyDescent="0.25">
      <c r="A91" s="308"/>
      <c r="B91" s="40">
        <v>78</v>
      </c>
      <c r="C91" s="40">
        <v>20</v>
      </c>
      <c r="D91" s="40">
        <v>1282</v>
      </c>
      <c r="E91" s="37">
        <v>43962</v>
      </c>
      <c r="F91" s="40">
        <v>0</v>
      </c>
      <c r="G91" s="40">
        <v>0</v>
      </c>
      <c r="H91" s="40">
        <v>0</v>
      </c>
      <c r="I91" s="40">
        <v>0</v>
      </c>
      <c r="J91" s="42">
        <v>1321</v>
      </c>
      <c r="K91" s="43">
        <v>1322</v>
      </c>
    </row>
    <row r="92" spans="1:11" ht="15.75" x14ac:dyDescent="0.25">
      <c r="A92" s="308"/>
      <c r="B92" s="19"/>
      <c r="C92" s="303" t="s">
        <v>139</v>
      </c>
      <c r="D92" s="303"/>
      <c r="E92" s="38" t="s">
        <v>140</v>
      </c>
      <c r="F92" s="40"/>
      <c r="G92" s="40"/>
      <c r="H92" s="40"/>
      <c r="I92" s="40"/>
      <c r="J92" s="40"/>
      <c r="K92" s="40"/>
    </row>
    <row r="93" spans="1:11" ht="15.75" x14ac:dyDescent="0.25">
      <c r="A93" s="308"/>
      <c r="B93" s="40"/>
      <c r="C93" s="44" t="s">
        <v>78</v>
      </c>
      <c r="D93" s="44" t="s">
        <v>79</v>
      </c>
      <c r="E93" s="317"/>
      <c r="F93" s="317"/>
      <c r="G93" s="317"/>
      <c r="H93" s="317"/>
      <c r="I93" s="317"/>
      <c r="J93" s="317"/>
      <c r="K93" s="317"/>
    </row>
    <row r="94" spans="1:11" ht="15.75" x14ac:dyDescent="0.25">
      <c r="A94" s="308"/>
      <c r="B94" s="40"/>
      <c r="C94" s="40">
        <v>5</v>
      </c>
      <c r="D94" s="40">
        <v>295</v>
      </c>
      <c r="E94" s="37">
        <v>43963</v>
      </c>
      <c r="F94" s="40">
        <v>0</v>
      </c>
      <c r="G94" s="40">
        <v>0</v>
      </c>
      <c r="H94" s="40">
        <v>0</v>
      </c>
      <c r="I94" s="40">
        <v>0</v>
      </c>
      <c r="J94" s="42">
        <v>295</v>
      </c>
      <c r="K94" s="43">
        <v>295</v>
      </c>
    </row>
    <row r="95" spans="1:11" ht="15.75" x14ac:dyDescent="0.25">
      <c r="A95" s="316"/>
      <c r="B95" s="316"/>
      <c r="C95" s="316"/>
      <c r="D95" s="316"/>
      <c r="E95" s="316"/>
      <c r="F95" s="316"/>
      <c r="G95" s="316"/>
      <c r="H95" s="316"/>
      <c r="I95" s="316"/>
      <c r="J95" s="316"/>
      <c r="K95" s="316"/>
    </row>
    <row r="96" spans="1:11" ht="15.75" x14ac:dyDescent="0.25">
      <c r="A96" s="18" t="s">
        <v>134</v>
      </c>
      <c r="B96" s="18"/>
      <c r="C96" s="301" t="s">
        <v>135</v>
      </c>
      <c r="D96" s="301"/>
      <c r="E96" s="36" t="s">
        <v>136</v>
      </c>
      <c r="F96" s="18" t="s">
        <v>8</v>
      </c>
      <c r="G96" s="18" t="s">
        <v>137</v>
      </c>
      <c r="H96" s="18" t="s">
        <v>80</v>
      </c>
      <c r="I96" s="18" t="s">
        <v>81</v>
      </c>
      <c r="J96" s="18" t="s">
        <v>138</v>
      </c>
      <c r="K96" s="18" t="s">
        <v>82</v>
      </c>
    </row>
    <row r="97" spans="1:11" ht="15.75" x14ac:dyDescent="0.25">
      <c r="A97" s="307">
        <v>43963</v>
      </c>
      <c r="B97" s="44" t="s">
        <v>77</v>
      </c>
      <c r="C97" s="44" t="s">
        <v>78</v>
      </c>
      <c r="D97" s="44" t="s">
        <v>79</v>
      </c>
      <c r="E97" s="313"/>
      <c r="F97" s="314"/>
      <c r="G97" s="314"/>
      <c r="H97" s="314"/>
      <c r="I97" s="314"/>
      <c r="J97" s="314"/>
      <c r="K97" s="315"/>
    </row>
    <row r="98" spans="1:11" ht="15.75" x14ac:dyDescent="0.25">
      <c r="A98" s="308"/>
      <c r="B98" s="304">
        <v>100</v>
      </c>
      <c r="C98" s="304">
        <v>28</v>
      </c>
      <c r="D98" s="304">
        <v>1372</v>
      </c>
      <c r="E98" s="307">
        <v>43963</v>
      </c>
      <c r="F98" s="318">
        <v>0</v>
      </c>
      <c r="G98" s="310">
        <v>0</v>
      </c>
      <c r="H98" s="310">
        <v>0</v>
      </c>
      <c r="I98" s="310">
        <v>0</v>
      </c>
      <c r="J98" s="310">
        <v>1422</v>
      </c>
      <c r="K98" s="42">
        <v>100</v>
      </c>
    </row>
    <row r="99" spans="1:11" ht="15.75" x14ac:dyDescent="0.25">
      <c r="A99" s="308"/>
      <c r="B99" s="305"/>
      <c r="C99" s="305"/>
      <c r="D99" s="305"/>
      <c r="E99" s="308"/>
      <c r="F99" s="319"/>
      <c r="G99" s="311"/>
      <c r="H99" s="311"/>
      <c r="I99" s="311"/>
      <c r="J99" s="311"/>
      <c r="K99" s="42">
        <v>1322</v>
      </c>
    </row>
    <row r="100" spans="1:11" ht="15.75" x14ac:dyDescent="0.25">
      <c r="A100" s="308"/>
      <c r="B100" s="306"/>
      <c r="C100" s="306"/>
      <c r="D100" s="306"/>
      <c r="E100" s="309"/>
      <c r="F100" s="320"/>
      <c r="G100" s="312"/>
      <c r="H100" s="312"/>
      <c r="I100" s="312"/>
      <c r="J100" s="312"/>
      <c r="K100" s="43">
        <f>K98+K99</f>
        <v>1422</v>
      </c>
    </row>
    <row r="101" spans="1:11" ht="15.75" x14ac:dyDescent="0.25">
      <c r="A101" s="308"/>
      <c r="B101" s="19"/>
      <c r="C101" s="303" t="s">
        <v>139</v>
      </c>
      <c r="D101" s="303"/>
      <c r="E101" s="38" t="s">
        <v>140</v>
      </c>
      <c r="F101" s="40"/>
      <c r="G101" s="40"/>
      <c r="H101" s="40"/>
      <c r="I101" s="40"/>
      <c r="J101" s="40"/>
      <c r="K101" s="40"/>
    </row>
    <row r="102" spans="1:11" ht="15.75" x14ac:dyDescent="0.25">
      <c r="A102" s="308"/>
      <c r="B102" s="40"/>
      <c r="C102" s="44" t="s">
        <v>78</v>
      </c>
      <c r="D102" s="44" t="s">
        <v>79</v>
      </c>
      <c r="E102" s="313"/>
      <c r="F102" s="314"/>
      <c r="G102" s="314"/>
      <c r="H102" s="314"/>
      <c r="I102" s="314"/>
      <c r="J102" s="314"/>
      <c r="K102" s="315"/>
    </row>
    <row r="103" spans="1:11" ht="15.75" x14ac:dyDescent="0.25">
      <c r="A103" s="308"/>
      <c r="B103" s="40"/>
      <c r="C103" s="304">
        <v>14</v>
      </c>
      <c r="D103" s="304">
        <v>286</v>
      </c>
      <c r="E103" s="307">
        <v>43964</v>
      </c>
      <c r="F103" s="304">
        <v>0</v>
      </c>
      <c r="G103" s="310">
        <v>0</v>
      </c>
      <c r="H103" s="310">
        <v>0</v>
      </c>
      <c r="I103" s="310">
        <v>0</v>
      </c>
      <c r="J103" s="310">
        <v>286</v>
      </c>
      <c r="K103" s="42">
        <v>5</v>
      </c>
    </row>
    <row r="104" spans="1:11" ht="15.75" x14ac:dyDescent="0.25">
      <c r="A104" s="308"/>
      <c r="B104" s="40"/>
      <c r="C104" s="305"/>
      <c r="D104" s="305"/>
      <c r="E104" s="308"/>
      <c r="F104" s="305"/>
      <c r="G104" s="311"/>
      <c r="H104" s="311"/>
      <c r="I104" s="311"/>
      <c r="J104" s="311"/>
      <c r="K104" s="42">
        <v>281</v>
      </c>
    </row>
    <row r="105" spans="1:11" ht="15.75" x14ac:dyDescent="0.25">
      <c r="A105" s="309"/>
      <c r="B105" s="40"/>
      <c r="C105" s="306"/>
      <c r="D105" s="306"/>
      <c r="E105" s="309"/>
      <c r="F105" s="306"/>
      <c r="G105" s="312"/>
      <c r="H105" s="312"/>
      <c r="I105" s="312"/>
      <c r="J105" s="312"/>
      <c r="K105" s="43">
        <f>K103+K104</f>
        <v>286</v>
      </c>
    </row>
    <row r="106" spans="1:11" ht="15.75" x14ac:dyDescent="0.25">
      <c r="A106" s="316"/>
      <c r="B106" s="316"/>
      <c r="C106" s="316"/>
      <c r="D106" s="316"/>
      <c r="E106" s="316"/>
      <c r="F106" s="316"/>
      <c r="G106" s="316"/>
      <c r="H106" s="316"/>
      <c r="I106" s="316"/>
      <c r="J106" s="316"/>
      <c r="K106" s="316"/>
    </row>
    <row r="107" spans="1:11" ht="15.75" x14ac:dyDescent="0.25">
      <c r="A107" s="18" t="s">
        <v>134</v>
      </c>
      <c r="B107" s="18"/>
      <c r="C107" s="301" t="s">
        <v>135</v>
      </c>
      <c r="D107" s="301"/>
      <c r="E107" s="36" t="s">
        <v>136</v>
      </c>
      <c r="F107" s="18" t="s">
        <v>8</v>
      </c>
      <c r="G107" s="18" t="s">
        <v>137</v>
      </c>
      <c r="H107" s="18" t="s">
        <v>80</v>
      </c>
      <c r="I107" s="18" t="s">
        <v>81</v>
      </c>
      <c r="J107" s="18" t="s">
        <v>138</v>
      </c>
      <c r="K107" s="18" t="s">
        <v>82</v>
      </c>
    </row>
    <row r="108" spans="1:11" ht="15.75" x14ac:dyDescent="0.25">
      <c r="A108" s="307">
        <v>43964</v>
      </c>
      <c r="B108" s="44" t="s">
        <v>77</v>
      </c>
      <c r="C108" s="44" t="s">
        <v>78</v>
      </c>
      <c r="D108" s="44" t="s">
        <v>79</v>
      </c>
      <c r="E108" s="317"/>
      <c r="F108" s="317"/>
      <c r="G108" s="317"/>
      <c r="H108" s="317"/>
      <c r="I108" s="317"/>
      <c r="J108" s="317"/>
      <c r="K108" s="317"/>
    </row>
    <row r="109" spans="1:11" ht="15.75" x14ac:dyDescent="0.25">
      <c r="A109" s="308"/>
      <c r="B109" s="40">
        <v>96</v>
      </c>
      <c r="C109" s="40">
        <v>7</v>
      </c>
      <c r="D109" s="40">
        <v>1393</v>
      </c>
      <c r="E109" s="37">
        <v>43964</v>
      </c>
      <c r="F109" s="40">
        <v>0</v>
      </c>
      <c r="G109" s="40">
        <v>0</v>
      </c>
      <c r="H109" s="40">
        <v>0</v>
      </c>
      <c r="I109" s="40">
        <v>0</v>
      </c>
      <c r="J109" s="42">
        <v>1441</v>
      </c>
      <c r="K109" s="43">
        <v>1442</v>
      </c>
    </row>
    <row r="110" spans="1:11" ht="15.75" x14ac:dyDescent="0.25">
      <c r="A110" s="308"/>
      <c r="B110" s="19"/>
      <c r="C110" s="303" t="s">
        <v>139</v>
      </c>
      <c r="D110" s="303"/>
      <c r="E110" s="38" t="s">
        <v>140</v>
      </c>
      <c r="F110" s="40"/>
      <c r="G110" s="40"/>
      <c r="H110" s="40"/>
      <c r="I110" s="40"/>
      <c r="J110" s="40"/>
      <c r="K110" s="40"/>
    </row>
    <row r="111" spans="1:11" ht="15.75" x14ac:dyDescent="0.25">
      <c r="A111" s="308"/>
      <c r="B111" s="40"/>
      <c r="C111" s="44" t="s">
        <v>78</v>
      </c>
      <c r="D111" s="44" t="s">
        <v>79</v>
      </c>
      <c r="E111" s="317"/>
      <c r="F111" s="317"/>
      <c r="G111" s="317"/>
      <c r="H111" s="317"/>
      <c r="I111" s="317"/>
      <c r="J111" s="317"/>
      <c r="K111" s="317"/>
    </row>
    <row r="112" spans="1:11" ht="15.75" x14ac:dyDescent="0.25">
      <c r="A112" s="308"/>
      <c r="B112" s="40"/>
      <c r="C112" s="40">
        <v>13</v>
      </c>
      <c r="D112" s="40">
        <v>287</v>
      </c>
      <c r="E112" s="37">
        <v>43966</v>
      </c>
      <c r="F112" s="40">
        <v>0</v>
      </c>
      <c r="G112" s="40">
        <v>0</v>
      </c>
      <c r="H112" s="40">
        <v>0</v>
      </c>
      <c r="I112" s="40">
        <v>0</v>
      </c>
      <c r="J112" s="42">
        <v>287</v>
      </c>
      <c r="K112" s="43">
        <v>295</v>
      </c>
    </row>
    <row r="113" spans="1:11" ht="15.75" x14ac:dyDescent="0.25">
      <c r="A113" s="316"/>
      <c r="B113" s="316"/>
      <c r="C113" s="316"/>
      <c r="D113" s="316"/>
      <c r="E113" s="316"/>
      <c r="F113" s="316"/>
      <c r="G113" s="316"/>
      <c r="H113" s="316"/>
      <c r="I113" s="316"/>
      <c r="J113" s="316"/>
      <c r="K113" s="316"/>
    </row>
    <row r="114" spans="1:11" ht="15.75" x14ac:dyDescent="0.25">
      <c r="A114" s="18" t="s">
        <v>134</v>
      </c>
      <c r="B114" s="18"/>
      <c r="C114" s="301" t="s">
        <v>135</v>
      </c>
      <c r="D114" s="301"/>
      <c r="E114" s="36" t="s">
        <v>136</v>
      </c>
      <c r="F114" s="18" t="s">
        <v>8</v>
      </c>
      <c r="G114" s="18" t="s">
        <v>137</v>
      </c>
      <c r="H114" s="18" t="s">
        <v>80</v>
      </c>
      <c r="I114" s="18" t="s">
        <v>81</v>
      </c>
      <c r="J114" s="18" t="s">
        <v>138</v>
      </c>
      <c r="K114" s="18" t="s">
        <v>82</v>
      </c>
    </row>
    <row r="115" spans="1:11" ht="15.75" x14ac:dyDescent="0.25">
      <c r="A115" s="307">
        <v>43965</v>
      </c>
      <c r="B115" s="44" t="s">
        <v>77</v>
      </c>
      <c r="C115" s="44" t="s">
        <v>78</v>
      </c>
      <c r="D115" s="44" t="s">
        <v>79</v>
      </c>
      <c r="E115" s="317"/>
      <c r="F115" s="317"/>
      <c r="G115" s="317"/>
      <c r="H115" s="317"/>
      <c r="I115" s="317"/>
      <c r="J115" s="317"/>
      <c r="K115" s="317"/>
    </row>
    <row r="116" spans="1:11" ht="15.75" x14ac:dyDescent="0.25">
      <c r="A116" s="308"/>
      <c r="B116" s="304">
        <v>72</v>
      </c>
      <c r="C116" s="304">
        <v>26</v>
      </c>
      <c r="D116" s="304">
        <v>1367</v>
      </c>
      <c r="E116" s="307">
        <v>43965</v>
      </c>
      <c r="F116" s="304">
        <v>0</v>
      </c>
      <c r="G116" s="310">
        <v>0</v>
      </c>
      <c r="H116" s="310">
        <v>0</v>
      </c>
      <c r="I116" s="310">
        <v>0</v>
      </c>
      <c r="J116" s="310">
        <v>1403</v>
      </c>
      <c r="K116" s="42">
        <v>604</v>
      </c>
    </row>
    <row r="117" spans="1:11" ht="15.75" x14ac:dyDescent="0.25">
      <c r="A117" s="308"/>
      <c r="B117" s="305"/>
      <c r="C117" s="305"/>
      <c r="D117" s="305"/>
      <c r="E117" s="308"/>
      <c r="F117" s="305"/>
      <c r="G117" s="311"/>
      <c r="H117" s="311"/>
      <c r="I117" s="311"/>
      <c r="J117" s="311"/>
      <c r="K117" s="42">
        <v>800</v>
      </c>
    </row>
    <row r="118" spans="1:11" ht="15.75" x14ac:dyDescent="0.25">
      <c r="A118" s="308"/>
      <c r="B118" s="306"/>
      <c r="C118" s="306"/>
      <c r="D118" s="306"/>
      <c r="E118" s="309"/>
      <c r="F118" s="306"/>
      <c r="G118" s="312"/>
      <c r="H118" s="312"/>
      <c r="I118" s="312"/>
      <c r="J118" s="312"/>
      <c r="K118" s="43">
        <f>K116+K117</f>
        <v>1404</v>
      </c>
    </row>
    <row r="119" spans="1:11" ht="15.75" x14ac:dyDescent="0.25">
      <c r="A119" s="308"/>
      <c r="B119" s="19"/>
      <c r="C119" s="303" t="s">
        <v>139</v>
      </c>
      <c r="D119" s="303"/>
      <c r="E119" s="38" t="s">
        <v>140</v>
      </c>
      <c r="F119" s="40"/>
      <c r="G119" s="40"/>
      <c r="H119" s="40"/>
      <c r="I119" s="40"/>
      <c r="J119" s="40"/>
      <c r="K119" s="40"/>
    </row>
    <row r="120" spans="1:11" ht="15.75" x14ac:dyDescent="0.25">
      <c r="A120" s="308"/>
      <c r="B120" s="40"/>
      <c r="C120" s="44" t="s">
        <v>78</v>
      </c>
      <c r="D120" s="44" t="s">
        <v>79</v>
      </c>
      <c r="E120" s="317"/>
      <c r="F120" s="317"/>
      <c r="G120" s="317"/>
      <c r="H120" s="317"/>
      <c r="I120" s="317"/>
      <c r="J120" s="317"/>
      <c r="K120" s="317"/>
    </row>
    <row r="121" spans="1:11" ht="15.75" x14ac:dyDescent="0.25">
      <c r="A121" s="308"/>
      <c r="B121" s="40"/>
      <c r="C121" s="40">
        <v>12</v>
      </c>
      <c r="D121" s="40">
        <v>288</v>
      </c>
      <c r="E121" s="37">
        <v>43966</v>
      </c>
      <c r="F121" s="40">
        <v>0</v>
      </c>
      <c r="G121" s="40">
        <v>0</v>
      </c>
      <c r="H121" s="40">
        <v>0</v>
      </c>
      <c r="I121" s="40">
        <v>0</v>
      </c>
      <c r="J121" s="42">
        <v>288</v>
      </c>
      <c r="K121" s="43">
        <v>288</v>
      </c>
    </row>
    <row r="122" spans="1:11" ht="15.75" x14ac:dyDescent="0.25">
      <c r="A122" s="316"/>
      <c r="B122" s="316"/>
      <c r="C122" s="316"/>
      <c r="D122" s="316"/>
      <c r="E122" s="316"/>
      <c r="F122" s="316"/>
      <c r="G122" s="316"/>
      <c r="H122" s="316"/>
      <c r="I122" s="316"/>
      <c r="J122" s="316"/>
      <c r="K122" s="316"/>
    </row>
    <row r="123" spans="1:11" ht="15.75" x14ac:dyDescent="0.25">
      <c r="A123" s="18" t="s">
        <v>134</v>
      </c>
      <c r="B123" s="18"/>
      <c r="C123" s="301" t="s">
        <v>135</v>
      </c>
      <c r="D123" s="301"/>
      <c r="E123" s="36" t="s">
        <v>136</v>
      </c>
      <c r="F123" s="18" t="s">
        <v>8</v>
      </c>
      <c r="G123" s="18" t="s">
        <v>137</v>
      </c>
      <c r="H123" s="18" t="s">
        <v>80</v>
      </c>
      <c r="I123" s="18" t="s">
        <v>81</v>
      </c>
      <c r="J123" s="18" t="s">
        <v>138</v>
      </c>
      <c r="K123" s="18" t="s">
        <v>82</v>
      </c>
    </row>
    <row r="124" spans="1:11" ht="15.75" x14ac:dyDescent="0.25">
      <c r="A124" s="302">
        <v>43966</v>
      </c>
      <c r="B124" s="44" t="s">
        <v>77</v>
      </c>
      <c r="C124" s="44" t="s">
        <v>78</v>
      </c>
      <c r="D124" s="44" t="s">
        <v>79</v>
      </c>
      <c r="E124" s="317"/>
      <c r="F124" s="317"/>
      <c r="G124" s="317"/>
      <c r="H124" s="317"/>
      <c r="I124" s="317"/>
      <c r="J124" s="317"/>
      <c r="K124" s="317"/>
    </row>
    <row r="125" spans="1:11" ht="15.75" x14ac:dyDescent="0.25">
      <c r="A125" s="302"/>
      <c r="B125" s="40">
        <v>100</v>
      </c>
      <c r="C125" s="40">
        <v>14</v>
      </c>
      <c r="D125" s="40">
        <v>1250</v>
      </c>
      <c r="E125" s="37">
        <v>43966</v>
      </c>
      <c r="F125" s="41">
        <v>0</v>
      </c>
      <c r="G125" s="42">
        <v>0</v>
      </c>
      <c r="H125" s="42">
        <v>0</v>
      </c>
      <c r="I125" s="42">
        <v>0</v>
      </c>
      <c r="J125" s="42">
        <v>1300</v>
      </c>
      <c r="K125" s="43">
        <v>1300</v>
      </c>
    </row>
    <row r="126" spans="1:11" ht="15.75" x14ac:dyDescent="0.25">
      <c r="A126" s="302"/>
      <c r="B126" s="19"/>
      <c r="C126" s="303" t="s">
        <v>139</v>
      </c>
      <c r="D126" s="303"/>
      <c r="E126" s="38" t="s">
        <v>140</v>
      </c>
      <c r="F126" s="40"/>
      <c r="G126" s="40"/>
      <c r="H126" s="40"/>
      <c r="I126" s="40"/>
      <c r="J126" s="40"/>
      <c r="K126" s="40"/>
    </row>
    <row r="127" spans="1:11" ht="15.75" x14ac:dyDescent="0.25">
      <c r="A127" s="302"/>
      <c r="B127" s="40"/>
      <c r="C127" s="44" t="s">
        <v>78</v>
      </c>
      <c r="D127" s="44" t="s">
        <v>79</v>
      </c>
      <c r="E127" s="317"/>
      <c r="F127" s="317"/>
      <c r="G127" s="317"/>
      <c r="H127" s="317"/>
      <c r="I127" s="317"/>
      <c r="J127" s="317"/>
      <c r="K127" s="317"/>
    </row>
    <row r="128" spans="1:11" ht="15.75" x14ac:dyDescent="0.25">
      <c r="A128" s="302"/>
      <c r="B128" s="40"/>
      <c r="C128" s="304">
        <v>4</v>
      </c>
      <c r="D128" s="304">
        <v>296</v>
      </c>
      <c r="E128" s="307">
        <v>43969</v>
      </c>
      <c r="F128" s="304">
        <v>0</v>
      </c>
      <c r="G128" s="310">
        <v>0</v>
      </c>
      <c r="H128" s="310">
        <v>0</v>
      </c>
      <c r="I128" s="310">
        <v>0</v>
      </c>
      <c r="J128" s="310">
        <v>296</v>
      </c>
      <c r="K128" s="42">
        <v>274</v>
      </c>
    </row>
    <row r="129" spans="1:11" ht="15.75" x14ac:dyDescent="0.25">
      <c r="A129" s="302"/>
      <c r="B129" s="40"/>
      <c r="C129" s="305"/>
      <c r="D129" s="305"/>
      <c r="E129" s="308"/>
      <c r="F129" s="305"/>
      <c r="G129" s="311"/>
      <c r="H129" s="311"/>
      <c r="I129" s="311"/>
      <c r="J129" s="311"/>
      <c r="K129" s="42">
        <v>22</v>
      </c>
    </row>
    <row r="130" spans="1:11" ht="15.75" x14ac:dyDescent="0.25">
      <c r="A130" s="302"/>
      <c r="B130" s="40"/>
      <c r="C130" s="306"/>
      <c r="D130" s="306"/>
      <c r="E130" s="309"/>
      <c r="F130" s="306"/>
      <c r="G130" s="312"/>
      <c r="H130" s="312"/>
      <c r="I130" s="312"/>
      <c r="J130" s="312"/>
      <c r="K130" s="28">
        <f>K128+K129</f>
        <v>296</v>
      </c>
    </row>
    <row r="131" spans="1:11" ht="15.75" x14ac:dyDescent="0.25">
      <c r="A131" s="282" t="s">
        <v>267</v>
      </c>
      <c r="B131" s="282"/>
      <c r="C131" s="282"/>
      <c r="D131" s="282"/>
      <c r="E131" s="282"/>
      <c r="F131" s="282"/>
      <c r="G131" s="282"/>
      <c r="H131" s="283" t="s">
        <v>5</v>
      </c>
      <c r="I131" s="284"/>
      <c r="J131" s="43">
        <f>J91+J94+J98+J103+J109+J112+J116+J121+J125+J128</f>
        <v>8339</v>
      </c>
      <c r="K131" s="27">
        <f>K91+K94+K100+K105+K109+K112+K118+K121+K125+K130</f>
        <v>8350</v>
      </c>
    </row>
    <row r="132" spans="1:11" ht="15.75" x14ac:dyDescent="0.25">
      <c r="A132" s="316"/>
      <c r="B132" s="316"/>
      <c r="C132" s="316"/>
      <c r="D132" s="316"/>
      <c r="E132" s="316"/>
      <c r="F132" s="316"/>
      <c r="G132" s="316"/>
      <c r="H132" s="316"/>
      <c r="I132" s="316"/>
      <c r="J132" s="316"/>
      <c r="K132" s="316"/>
    </row>
    <row r="133" spans="1:11" ht="15.75" x14ac:dyDescent="0.25">
      <c r="A133" s="18" t="s">
        <v>134</v>
      </c>
      <c r="B133" s="18"/>
      <c r="C133" s="301" t="s">
        <v>135</v>
      </c>
      <c r="D133" s="301"/>
      <c r="E133" s="36" t="s">
        <v>136</v>
      </c>
      <c r="F133" s="18" t="s">
        <v>8</v>
      </c>
      <c r="G133" s="18" t="s">
        <v>137</v>
      </c>
      <c r="H133" s="18" t="s">
        <v>80</v>
      </c>
      <c r="I133" s="18" t="s">
        <v>81</v>
      </c>
      <c r="J133" s="18" t="s">
        <v>138</v>
      </c>
      <c r="K133" s="18" t="s">
        <v>82</v>
      </c>
    </row>
    <row r="134" spans="1:11" ht="15.75" x14ac:dyDescent="0.25">
      <c r="A134" s="307">
        <v>43967</v>
      </c>
      <c r="B134" s="44" t="s">
        <v>77</v>
      </c>
      <c r="C134" s="44" t="s">
        <v>78</v>
      </c>
      <c r="D134" s="44" t="s">
        <v>79</v>
      </c>
      <c r="E134" s="317"/>
      <c r="F134" s="317"/>
      <c r="G134" s="317"/>
      <c r="H134" s="317"/>
      <c r="I134" s="317"/>
      <c r="J134" s="317"/>
      <c r="K134" s="317"/>
    </row>
    <row r="135" spans="1:11" ht="15.75" x14ac:dyDescent="0.25">
      <c r="A135" s="308"/>
      <c r="B135" s="40">
        <v>84</v>
      </c>
      <c r="C135" s="40">
        <v>11</v>
      </c>
      <c r="D135" s="40">
        <v>1093</v>
      </c>
      <c r="E135" s="37">
        <v>43969</v>
      </c>
      <c r="F135" s="40">
        <v>0</v>
      </c>
      <c r="G135" s="42">
        <v>0</v>
      </c>
      <c r="H135" s="42">
        <v>0</v>
      </c>
      <c r="I135" s="42">
        <v>0</v>
      </c>
      <c r="J135" s="42">
        <v>1135</v>
      </c>
      <c r="K135" s="43">
        <v>1135</v>
      </c>
    </row>
    <row r="136" spans="1:11" ht="15.75" x14ac:dyDescent="0.25">
      <c r="A136" s="308"/>
      <c r="B136" s="19"/>
      <c r="C136" s="303" t="s">
        <v>139</v>
      </c>
      <c r="D136" s="303"/>
      <c r="E136" s="38" t="s">
        <v>140</v>
      </c>
      <c r="F136" s="40"/>
      <c r="G136" s="40"/>
      <c r="H136" s="40"/>
      <c r="I136" s="40"/>
      <c r="J136" s="40"/>
      <c r="K136" s="40"/>
    </row>
    <row r="137" spans="1:11" ht="15.75" x14ac:dyDescent="0.25">
      <c r="A137" s="308"/>
      <c r="B137" s="40"/>
      <c r="C137" s="44" t="s">
        <v>78</v>
      </c>
      <c r="D137" s="44" t="s">
        <v>79</v>
      </c>
      <c r="E137" s="317"/>
      <c r="F137" s="317"/>
      <c r="G137" s="317"/>
      <c r="H137" s="317"/>
      <c r="I137" s="317"/>
      <c r="J137" s="317"/>
      <c r="K137" s="317"/>
    </row>
    <row r="138" spans="1:11" ht="15.75" x14ac:dyDescent="0.25">
      <c r="A138" s="308"/>
      <c r="B138" s="40"/>
      <c r="C138" s="40">
        <v>0</v>
      </c>
      <c r="D138" s="40">
        <v>230</v>
      </c>
      <c r="E138" s="37">
        <v>43969</v>
      </c>
      <c r="F138" s="40">
        <v>0</v>
      </c>
      <c r="G138" s="42">
        <v>0</v>
      </c>
      <c r="H138" s="42">
        <v>0</v>
      </c>
      <c r="I138" s="42">
        <v>0</v>
      </c>
      <c r="J138" s="42">
        <v>230</v>
      </c>
      <c r="K138" s="43">
        <v>230</v>
      </c>
    </row>
    <row r="139" spans="1:11" ht="15.75" x14ac:dyDescent="0.25">
      <c r="A139" s="316"/>
      <c r="B139" s="316"/>
      <c r="C139" s="316"/>
      <c r="D139" s="316"/>
      <c r="E139" s="316"/>
      <c r="F139" s="316"/>
      <c r="G139" s="316"/>
      <c r="H139" s="316"/>
      <c r="I139" s="316"/>
      <c r="J139" s="316"/>
      <c r="K139" s="316"/>
    </row>
    <row r="140" spans="1:11" ht="15.75" x14ac:dyDescent="0.25">
      <c r="A140" s="18" t="s">
        <v>134</v>
      </c>
      <c r="B140" s="18"/>
      <c r="C140" s="301" t="s">
        <v>135</v>
      </c>
      <c r="D140" s="301"/>
      <c r="E140" s="36" t="s">
        <v>136</v>
      </c>
      <c r="F140" s="18" t="s">
        <v>8</v>
      </c>
      <c r="G140" s="18" t="s">
        <v>137</v>
      </c>
      <c r="H140" s="18" t="s">
        <v>80</v>
      </c>
      <c r="I140" s="18" t="s">
        <v>81</v>
      </c>
      <c r="J140" s="18" t="s">
        <v>138</v>
      </c>
      <c r="K140" s="18" t="s">
        <v>82</v>
      </c>
    </row>
    <row r="141" spans="1:11" ht="15.75" x14ac:dyDescent="0.25">
      <c r="A141" s="307">
        <v>43968</v>
      </c>
      <c r="B141" s="44" t="s">
        <v>77</v>
      </c>
      <c r="C141" s="44" t="s">
        <v>78</v>
      </c>
      <c r="D141" s="44" t="s">
        <v>79</v>
      </c>
      <c r="E141" s="313"/>
      <c r="F141" s="314"/>
      <c r="G141" s="314"/>
      <c r="H141" s="314"/>
      <c r="I141" s="314"/>
      <c r="J141" s="314"/>
      <c r="K141" s="315"/>
    </row>
    <row r="142" spans="1:11" ht="15.75" x14ac:dyDescent="0.25">
      <c r="A142" s="308"/>
      <c r="B142" s="40">
        <v>64</v>
      </c>
      <c r="C142" s="40">
        <v>0</v>
      </c>
      <c r="D142" s="40">
        <v>763</v>
      </c>
      <c r="E142" s="37">
        <v>43969</v>
      </c>
      <c r="F142" s="41">
        <v>0</v>
      </c>
      <c r="G142" s="42">
        <v>0</v>
      </c>
      <c r="H142" s="42">
        <v>0</v>
      </c>
      <c r="I142" s="42">
        <v>0</v>
      </c>
      <c r="J142" s="42">
        <v>795</v>
      </c>
      <c r="K142" s="43">
        <v>795</v>
      </c>
    </row>
    <row r="143" spans="1:11" ht="15.75" x14ac:dyDescent="0.25">
      <c r="A143" s="308"/>
      <c r="B143" s="19"/>
      <c r="C143" s="303" t="s">
        <v>139</v>
      </c>
      <c r="D143" s="303"/>
      <c r="E143" s="38" t="s">
        <v>140</v>
      </c>
      <c r="F143" s="40"/>
      <c r="G143" s="40"/>
      <c r="H143" s="40"/>
      <c r="I143" s="40"/>
      <c r="J143" s="40"/>
      <c r="K143" s="40"/>
    </row>
    <row r="144" spans="1:11" ht="15.75" x14ac:dyDescent="0.25">
      <c r="A144" s="308"/>
      <c r="B144" s="40"/>
      <c r="C144" s="44" t="s">
        <v>78</v>
      </c>
      <c r="D144" s="44" t="s">
        <v>79</v>
      </c>
      <c r="E144" s="313"/>
      <c r="F144" s="314"/>
      <c r="G144" s="314"/>
      <c r="H144" s="314"/>
      <c r="I144" s="314"/>
      <c r="J144" s="314"/>
      <c r="K144" s="315"/>
    </row>
    <row r="145" spans="1:11" ht="15.75" x14ac:dyDescent="0.25">
      <c r="A145" s="309"/>
      <c r="B145" s="40"/>
      <c r="C145" s="40">
        <v>2</v>
      </c>
      <c r="D145" s="40">
        <v>214</v>
      </c>
      <c r="E145" s="37">
        <v>43969</v>
      </c>
      <c r="F145" s="40">
        <v>0</v>
      </c>
      <c r="G145" s="42">
        <v>0</v>
      </c>
      <c r="H145" s="29">
        <v>0</v>
      </c>
      <c r="I145" s="42">
        <v>0</v>
      </c>
      <c r="J145" s="42">
        <v>214</v>
      </c>
      <c r="K145" s="43">
        <v>215</v>
      </c>
    </row>
    <row r="146" spans="1:11" ht="15.75" x14ac:dyDescent="0.25">
      <c r="A146" s="282" t="s">
        <v>268</v>
      </c>
      <c r="B146" s="282"/>
      <c r="C146" s="282"/>
      <c r="D146" s="282"/>
      <c r="E146" s="282"/>
      <c r="F146" s="282"/>
      <c r="G146" s="282"/>
      <c r="H146" s="283" t="s">
        <v>5</v>
      </c>
      <c r="I146" s="284"/>
      <c r="J146" s="28">
        <f>J135+J138+J142+J145</f>
        <v>2374</v>
      </c>
      <c r="K146" s="30">
        <f>K135+K138+K142+K145</f>
        <v>2375</v>
      </c>
    </row>
    <row r="147" spans="1:11" ht="15.75" x14ac:dyDescent="0.25">
      <c r="A147" s="298"/>
      <c r="B147" s="299"/>
      <c r="C147" s="299"/>
      <c r="D147" s="299"/>
      <c r="E147" s="299"/>
      <c r="F147" s="299"/>
      <c r="G147" s="299"/>
      <c r="H147" s="299"/>
      <c r="I147" s="299"/>
      <c r="J147" s="299"/>
      <c r="K147" s="300"/>
    </row>
    <row r="148" spans="1:11" ht="15.75" x14ac:dyDescent="0.25">
      <c r="A148" s="18" t="s">
        <v>134</v>
      </c>
      <c r="B148" s="18"/>
      <c r="C148" s="301" t="s">
        <v>135</v>
      </c>
      <c r="D148" s="301"/>
      <c r="E148" s="36" t="s">
        <v>136</v>
      </c>
      <c r="F148" s="18" t="s">
        <v>8</v>
      </c>
      <c r="G148" s="18" t="s">
        <v>137</v>
      </c>
      <c r="H148" s="18" t="s">
        <v>80</v>
      </c>
      <c r="I148" s="18" t="s">
        <v>81</v>
      </c>
      <c r="J148" s="18" t="s">
        <v>138</v>
      </c>
      <c r="K148" s="18" t="s">
        <v>82</v>
      </c>
    </row>
    <row r="149" spans="1:11" ht="15.75" x14ac:dyDescent="0.25">
      <c r="A149" s="302">
        <v>43969</v>
      </c>
      <c r="B149" s="44" t="s">
        <v>77</v>
      </c>
      <c r="C149" s="44" t="s">
        <v>78</v>
      </c>
      <c r="D149" s="44" t="s">
        <v>79</v>
      </c>
      <c r="E149" s="40"/>
      <c r="F149" s="40"/>
      <c r="G149" s="40"/>
      <c r="H149" s="1"/>
      <c r="I149" s="40"/>
      <c r="J149" s="40"/>
      <c r="K149" s="40"/>
    </row>
    <row r="150" spans="1:11" ht="15.75" x14ac:dyDescent="0.25">
      <c r="A150" s="302"/>
      <c r="B150" s="304">
        <v>50</v>
      </c>
      <c r="C150" s="304">
        <v>26</v>
      </c>
      <c r="D150" s="304">
        <v>1298</v>
      </c>
      <c r="E150" s="307">
        <v>43969</v>
      </c>
      <c r="F150" s="304">
        <v>0</v>
      </c>
      <c r="G150" s="310">
        <v>0</v>
      </c>
      <c r="H150" s="310">
        <v>0</v>
      </c>
      <c r="I150" s="310">
        <v>0</v>
      </c>
      <c r="J150" s="310">
        <v>1348</v>
      </c>
      <c r="K150" s="42">
        <v>100</v>
      </c>
    </row>
    <row r="151" spans="1:11" ht="15.75" x14ac:dyDescent="0.25">
      <c r="A151" s="302"/>
      <c r="B151" s="305"/>
      <c r="C151" s="305"/>
      <c r="D151" s="305"/>
      <c r="E151" s="308"/>
      <c r="F151" s="305"/>
      <c r="G151" s="311"/>
      <c r="H151" s="311"/>
      <c r="I151" s="311"/>
      <c r="J151" s="311"/>
      <c r="K151" s="42">
        <v>1250</v>
      </c>
    </row>
    <row r="152" spans="1:11" ht="15.75" x14ac:dyDescent="0.25">
      <c r="A152" s="302"/>
      <c r="B152" s="306"/>
      <c r="C152" s="306"/>
      <c r="D152" s="306"/>
      <c r="E152" s="309"/>
      <c r="F152" s="306"/>
      <c r="G152" s="312"/>
      <c r="H152" s="312"/>
      <c r="I152" s="312"/>
      <c r="J152" s="312"/>
      <c r="K152" s="43">
        <v>1350</v>
      </c>
    </row>
    <row r="153" spans="1:11" ht="15.75" x14ac:dyDescent="0.25">
      <c r="A153" s="302"/>
      <c r="B153" s="19"/>
      <c r="C153" s="303" t="s">
        <v>139</v>
      </c>
      <c r="D153" s="303"/>
      <c r="E153" s="38" t="s">
        <v>140</v>
      </c>
      <c r="F153" s="40"/>
      <c r="G153" s="40"/>
      <c r="H153" s="42"/>
      <c r="I153" s="40"/>
      <c r="J153" s="40"/>
      <c r="K153" s="40"/>
    </row>
    <row r="154" spans="1:11" ht="15.75" x14ac:dyDescent="0.25">
      <c r="A154" s="302"/>
      <c r="B154" s="40"/>
      <c r="C154" s="44" t="s">
        <v>78</v>
      </c>
      <c r="D154" s="44" t="s">
        <v>79</v>
      </c>
      <c r="E154" s="40"/>
      <c r="F154" s="40"/>
      <c r="G154" s="40"/>
      <c r="H154" s="40"/>
      <c r="I154" s="40"/>
      <c r="J154" s="40"/>
      <c r="K154" s="40"/>
    </row>
    <row r="155" spans="1:11" ht="15.75" x14ac:dyDescent="0.25">
      <c r="A155" s="302"/>
      <c r="B155" s="40"/>
      <c r="C155" s="304">
        <v>11</v>
      </c>
      <c r="D155" s="304">
        <v>289</v>
      </c>
      <c r="E155" s="307">
        <v>43971</v>
      </c>
      <c r="F155" s="304">
        <v>0</v>
      </c>
      <c r="G155" s="310">
        <v>0</v>
      </c>
      <c r="H155" s="310">
        <v>0</v>
      </c>
      <c r="I155" s="310">
        <v>0</v>
      </c>
      <c r="J155" s="310">
        <v>289</v>
      </c>
      <c r="K155" s="42">
        <v>272</v>
      </c>
    </row>
    <row r="156" spans="1:11" ht="15.75" x14ac:dyDescent="0.25">
      <c r="A156" s="302"/>
      <c r="B156" s="40"/>
      <c r="C156" s="305"/>
      <c r="D156" s="305"/>
      <c r="E156" s="308"/>
      <c r="F156" s="305"/>
      <c r="G156" s="311"/>
      <c r="H156" s="311"/>
      <c r="I156" s="311"/>
      <c r="J156" s="311"/>
      <c r="K156" s="42">
        <v>20</v>
      </c>
    </row>
    <row r="157" spans="1:11" ht="15.75" x14ac:dyDescent="0.25">
      <c r="A157" s="302"/>
      <c r="B157" s="40"/>
      <c r="C157" s="306"/>
      <c r="D157" s="306"/>
      <c r="E157" s="309"/>
      <c r="F157" s="306"/>
      <c r="G157" s="312"/>
      <c r="H157" s="312"/>
      <c r="I157" s="312"/>
      <c r="J157" s="312"/>
      <c r="K157" s="43">
        <v>292</v>
      </c>
    </row>
    <row r="158" spans="1:11" ht="15.75" x14ac:dyDescent="0.25">
      <c r="A158" s="45"/>
      <c r="B158" s="45"/>
      <c r="C158" s="45"/>
      <c r="D158" s="45"/>
      <c r="E158" s="45"/>
      <c r="F158" s="45"/>
      <c r="G158" s="45"/>
      <c r="H158" s="42"/>
      <c r="I158" s="45"/>
      <c r="J158" s="45"/>
      <c r="K158" s="45"/>
    </row>
    <row r="159" spans="1:11" ht="15.75" x14ac:dyDescent="0.25">
      <c r="A159" s="18" t="s">
        <v>134</v>
      </c>
      <c r="B159" s="18"/>
      <c r="C159" s="301" t="s">
        <v>135</v>
      </c>
      <c r="D159" s="301"/>
      <c r="E159" s="36" t="s">
        <v>136</v>
      </c>
      <c r="F159" s="18" t="s">
        <v>8</v>
      </c>
      <c r="G159" s="18" t="s">
        <v>137</v>
      </c>
      <c r="H159" s="18" t="s">
        <v>80</v>
      </c>
      <c r="I159" s="18" t="s">
        <v>81</v>
      </c>
      <c r="J159" s="18" t="s">
        <v>138</v>
      </c>
      <c r="K159" s="18" t="s">
        <v>82</v>
      </c>
    </row>
    <row r="160" spans="1:11" ht="15.75" x14ac:dyDescent="0.25">
      <c r="A160" s="302">
        <v>43970</v>
      </c>
      <c r="B160" s="44" t="s">
        <v>77</v>
      </c>
      <c r="C160" s="44" t="s">
        <v>78</v>
      </c>
      <c r="D160" s="44" t="s">
        <v>79</v>
      </c>
      <c r="E160" s="40"/>
      <c r="F160" s="40"/>
      <c r="G160" s="40"/>
      <c r="H160" s="46"/>
      <c r="I160" s="40"/>
      <c r="J160" s="40"/>
      <c r="K160" s="40"/>
    </row>
    <row r="161" spans="1:11" ht="15.75" x14ac:dyDescent="0.25">
      <c r="A161" s="302"/>
      <c r="B161" s="304">
        <v>100</v>
      </c>
      <c r="C161" s="304">
        <v>15</v>
      </c>
      <c r="D161" s="304">
        <v>1385</v>
      </c>
      <c r="E161" s="307">
        <v>43970</v>
      </c>
      <c r="F161" s="304">
        <v>0</v>
      </c>
      <c r="G161" s="310">
        <v>0</v>
      </c>
      <c r="H161" s="310">
        <v>0</v>
      </c>
      <c r="I161" s="310">
        <v>0</v>
      </c>
      <c r="J161" s="310">
        <v>1435</v>
      </c>
      <c r="K161" s="42">
        <v>20</v>
      </c>
    </row>
    <row r="162" spans="1:11" ht="15.75" x14ac:dyDescent="0.25">
      <c r="A162" s="302"/>
      <c r="B162" s="305"/>
      <c r="C162" s="305"/>
      <c r="D162" s="305"/>
      <c r="E162" s="308"/>
      <c r="F162" s="305"/>
      <c r="G162" s="311"/>
      <c r="H162" s="311"/>
      <c r="I162" s="311"/>
      <c r="J162" s="311"/>
      <c r="K162" s="42">
        <v>1415</v>
      </c>
    </row>
    <row r="163" spans="1:11" ht="15.75" x14ac:dyDescent="0.25">
      <c r="A163" s="302"/>
      <c r="B163" s="306"/>
      <c r="C163" s="306"/>
      <c r="D163" s="306"/>
      <c r="E163" s="309"/>
      <c r="F163" s="306"/>
      <c r="G163" s="312"/>
      <c r="H163" s="312"/>
      <c r="I163" s="312"/>
      <c r="J163" s="312"/>
      <c r="K163" s="43">
        <f>K161+K162</f>
        <v>1435</v>
      </c>
    </row>
    <row r="164" spans="1:11" ht="15.75" x14ac:dyDescent="0.25">
      <c r="A164" s="302"/>
      <c r="B164" s="19"/>
      <c r="C164" s="303" t="s">
        <v>139</v>
      </c>
      <c r="D164" s="303"/>
      <c r="E164" s="38" t="s">
        <v>140</v>
      </c>
      <c r="F164" s="40"/>
      <c r="G164" s="40"/>
      <c r="H164" s="42"/>
      <c r="I164" s="40"/>
      <c r="J164" s="40"/>
      <c r="K164" s="40"/>
    </row>
    <row r="165" spans="1:11" ht="15.75" x14ac:dyDescent="0.25">
      <c r="A165" s="302"/>
      <c r="B165" s="40"/>
      <c r="C165" s="44" t="s">
        <v>78</v>
      </c>
      <c r="D165" s="44" t="s">
        <v>79</v>
      </c>
      <c r="E165" s="40"/>
      <c r="F165" s="40"/>
      <c r="G165" s="40"/>
      <c r="H165" s="40"/>
      <c r="I165" s="40"/>
      <c r="J165" s="40"/>
      <c r="K165" s="40"/>
    </row>
    <row r="166" spans="1:11" ht="15.75" x14ac:dyDescent="0.25">
      <c r="A166" s="302"/>
      <c r="B166" s="40"/>
      <c r="C166" s="304">
        <v>9</v>
      </c>
      <c r="D166" s="304">
        <v>276</v>
      </c>
      <c r="E166" s="307">
        <v>43971</v>
      </c>
      <c r="F166" s="304">
        <v>0</v>
      </c>
      <c r="G166" s="310">
        <v>0</v>
      </c>
      <c r="H166" s="310">
        <v>0</v>
      </c>
      <c r="I166" s="310">
        <v>0</v>
      </c>
      <c r="J166" s="310">
        <v>276</v>
      </c>
      <c r="K166" s="42">
        <v>10</v>
      </c>
    </row>
    <row r="167" spans="1:11" ht="15.75" x14ac:dyDescent="0.25">
      <c r="A167" s="302"/>
      <c r="B167" s="40"/>
      <c r="C167" s="305"/>
      <c r="D167" s="305"/>
      <c r="E167" s="308"/>
      <c r="F167" s="305"/>
      <c r="G167" s="311"/>
      <c r="H167" s="311"/>
      <c r="I167" s="311"/>
      <c r="J167" s="311"/>
      <c r="K167" s="42">
        <v>231</v>
      </c>
    </row>
    <row r="168" spans="1:11" ht="15.75" x14ac:dyDescent="0.25">
      <c r="A168" s="302"/>
      <c r="B168" s="40"/>
      <c r="C168" s="305"/>
      <c r="D168" s="305"/>
      <c r="E168" s="308"/>
      <c r="F168" s="305"/>
      <c r="G168" s="311"/>
      <c r="H168" s="311"/>
      <c r="I168" s="311"/>
      <c r="J168" s="311"/>
      <c r="K168" s="42">
        <v>35</v>
      </c>
    </row>
    <row r="169" spans="1:11" ht="15.75" x14ac:dyDescent="0.25">
      <c r="A169" s="302"/>
      <c r="B169" s="40"/>
      <c r="C169" s="306"/>
      <c r="D169" s="306"/>
      <c r="E169" s="309"/>
      <c r="F169" s="306"/>
      <c r="G169" s="312"/>
      <c r="H169" s="312"/>
      <c r="I169" s="312"/>
      <c r="J169" s="312"/>
      <c r="K169" s="43">
        <f>K166+K167+K168</f>
        <v>276</v>
      </c>
    </row>
    <row r="170" spans="1:11" ht="15.75" x14ac:dyDescent="0.25">
      <c r="A170" s="282" t="s">
        <v>269</v>
      </c>
      <c r="B170" s="282"/>
      <c r="C170" s="282"/>
      <c r="D170" s="282"/>
      <c r="E170" s="282"/>
      <c r="F170" s="282"/>
      <c r="G170" s="282"/>
      <c r="H170" s="283" t="s">
        <v>5</v>
      </c>
      <c r="I170" s="284"/>
      <c r="J170" s="28">
        <f>J150+J155+J161+J166</f>
        <v>3348</v>
      </c>
      <c r="K170" s="27">
        <f>K152+K157+K163+K169</f>
        <v>3353</v>
      </c>
    </row>
    <row r="171" spans="1:11" ht="15.75" x14ac:dyDescent="0.25">
      <c r="A171" s="45"/>
      <c r="B171" s="45"/>
      <c r="C171" s="45"/>
      <c r="D171" s="45"/>
      <c r="E171" s="45"/>
      <c r="F171" s="45"/>
      <c r="G171" s="45"/>
      <c r="H171" s="42"/>
      <c r="I171" s="45"/>
      <c r="J171" s="45"/>
      <c r="K171" s="45"/>
    </row>
    <row r="172" spans="1:11" ht="15.75" x14ac:dyDescent="0.25">
      <c r="A172" s="18" t="s">
        <v>134</v>
      </c>
      <c r="B172" s="18"/>
      <c r="C172" s="301" t="s">
        <v>135</v>
      </c>
      <c r="D172" s="301"/>
      <c r="E172" s="36" t="s">
        <v>136</v>
      </c>
      <c r="F172" s="18" t="s">
        <v>8</v>
      </c>
      <c r="G172" s="18" t="s">
        <v>137</v>
      </c>
      <c r="H172" s="18" t="s">
        <v>80</v>
      </c>
      <c r="I172" s="18" t="s">
        <v>81</v>
      </c>
      <c r="J172" s="18" t="s">
        <v>138</v>
      </c>
      <c r="K172" s="18" t="s">
        <v>82</v>
      </c>
    </row>
    <row r="173" spans="1:11" ht="15.75" x14ac:dyDescent="0.25">
      <c r="A173" s="302">
        <v>43971</v>
      </c>
      <c r="B173" s="44" t="s">
        <v>77</v>
      </c>
      <c r="C173" s="44" t="s">
        <v>78</v>
      </c>
      <c r="D173" s="44" t="s">
        <v>79</v>
      </c>
      <c r="E173" s="40"/>
      <c r="F173" s="40"/>
      <c r="G173" s="40"/>
      <c r="H173" s="46"/>
      <c r="I173" s="40"/>
      <c r="J173" s="40"/>
      <c r="K173" s="40"/>
    </row>
    <row r="174" spans="1:11" ht="15.75" x14ac:dyDescent="0.25">
      <c r="A174" s="302"/>
      <c r="B174" s="304">
        <v>100</v>
      </c>
      <c r="C174" s="304">
        <v>11</v>
      </c>
      <c r="D174" s="304">
        <v>1389</v>
      </c>
      <c r="E174" s="307">
        <v>43971</v>
      </c>
      <c r="F174" s="304">
        <v>0</v>
      </c>
      <c r="G174" s="310">
        <v>0</v>
      </c>
      <c r="H174" s="310">
        <v>0</v>
      </c>
      <c r="I174" s="310">
        <v>0</v>
      </c>
      <c r="J174" s="310">
        <v>1439</v>
      </c>
      <c r="K174" s="42">
        <v>600</v>
      </c>
    </row>
    <row r="175" spans="1:11" ht="15.75" x14ac:dyDescent="0.25">
      <c r="A175" s="302"/>
      <c r="B175" s="305"/>
      <c r="C175" s="305"/>
      <c r="D175" s="305"/>
      <c r="E175" s="308"/>
      <c r="F175" s="305"/>
      <c r="G175" s="311"/>
      <c r="H175" s="311"/>
      <c r="I175" s="311"/>
      <c r="J175" s="311"/>
      <c r="K175" s="42">
        <v>819</v>
      </c>
    </row>
    <row r="176" spans="1:11" ht="15.75" x14ac:dyDescent="0.25">
      <c r="A176" s="302"/>
      <c r="B176" s="305"/>
      <c r="C176" s="305"/>
      <c r="D176" s="305"/>
      <c r="E176" s="308"/>
      <c r="F176" s="305"/>
      <c r="G176" s="311"/>
      <c r="H176" s="311"/>
      <c r="I176" s="311"/>
      <c r="J176" s="311"/>
      <c r="K176" s="42">
        <v>20</v>
      </c>
    </row>
    <row r="177" spans="1:11" ht="15.75" x14ac:dyDescent="0.25">
      <c r="A177" s="302"/>
      <c r="B177" s="306"/>
      <c r="C177" s="306"/>
      <c r="D177" s="306"/>
      <c r="E177" s="309"/>
      <c r="F177" s="306"/>
      <c r="G177" s="312"/>
      <c r="H177" s="312"/>
      <c r="I177" s="312"/>
      <c r="J177" s="312"/>
      <c r="K177" s="43">
        <f>K174+K175+K176</f>
        <v>1439</v>
      </c>
    </row>
    <row r="178" spans="1:11" ht="15.75" x14ac:dyDescent="0.25">
      <c r="A178" s="302"/>
      <c r="B178" s="19"/>
      <c r="C178" s="303" t="s">
        <v>139</v>
      </c>
      <c r="D178" s="303"/>
      <c r="E178" s="38" t="s">
        <v>140</v>
      </c>
      <c r="F178" s="40"/>
      <c r="G178" s="40"/>
      <c r="H178" s="42"/>
      <c r="I178" s="40"/>
      <c r="J178" s="40"/>
      <c r="K178" s="40"/>
    </row>
    <row r="179" spans="1:11" ht="15.75" x14ac:dyDescent="0.25">
      <c r="A179" s="302"/>
      <c r="B179" s="40"/>
      <c r="C179" s="44" t="s">
        <v>78</v>
      </c>
      <c r="D179" s="44" t="s">
        <v>79</v>
      </c>
      <c r="E179" s="40"/>
      <c r="F179" s="40"/>
      <c r="G179" s="40"/>
      <c r="H179" s="40"/>
      <c r="I179" s="40"/>
      <c r="J179" s="40"/>
      <c r="K179" s="40"/>
    </row>
    <row r="180" spans="1:11" ht="15.75" x14ac:dyDescent="0.25">
      <c r="A180" s="302"/>
      <c r="B180" s="40"/>
      <c r="C180" s="40">
        <v>14</v>
      </c>
      <c r="D180" s="40">
        <v>286</v>
      </c>
      <c r="E180" s="37">
        <v>43972</v>
      </c>
      <c r="F180" s="40">
        <v>0</v>
      </c>
      <c r="G180" s="42">
        <v>0</v>
      </c>
      <c r="H180" s="42">
        <v>0</v>
      </c>
      <c r="I180" s="42">
        <v>0</v>
      </c>
      <c r="J180" s="42">
        <v>286</v>
      </c>
      <c r="K180" s="43">
        <v>288</v>
      </c>
    </row>
    <row r="181" spans="1:11" ht="15.75" x14ac:dyDescent="0.25">
      <c r="A181" s="45"/>
      <c r="B181" s="45"/>
      <c r="C181" s="45"/>
      <c r="D181" s="45"/>
      <c r="E181" s="45"/>
      <c r="F181" s="45"/>
      <c r="G181" s="45"/>
      <c r="H181" s="42"/>
      <c r="I181" s="45"/>
      <c r="J181" s="45"/>
      <c r="K181" s="45"/>
    </row>
    <row r="182" spans="1:11" ht="15.75" x14ac:dyDescent="0.25">
      <c r="A182" s="18" t="s">
        <v>134</v>
      </c>
      <c r="B182" s="18"/>
      <c r="C182" s="301" t="s">
        <v>135</v>
      </c>
      <c r="D182" s="301"/>
      <c r="E182" s="36" t="s">
        <v>136</v>
      </c>
      <c r="F182" s="18" t="s">
        <v>8</v>
      </c>
      <c r="G182" s="18" t="s">
        <v>137</v>
      </c>
      <c r="H182" s="18" t="s">
        <v>80</v>
      </c>
      <c r="I182" s="18" t="s">
        <v>81</v>
      </c>
      <c r="J182" s="18" t="s">
        <v>138</v>
      </c>
      <c r="K182" s="18" t="s">
        <v>82</v>
      </c>
    </row>
    <row r="183" spans="1:11" ht="15.75" x14ac:dyDescent="0.25">
      <c r="A183" s="302" t="s">
        <v>270</v>
      </c>
      <c r="B183" s="44" t="s">
        <v>77</v>
      </c>
      <c r="C183" s="44" t="s">
        <v>78</v>
      </c>
      <c r="D183" s="44" t="s">
        <v>79</v>
      </c>
      <c r="E183" s="40"/>
      <c r="F183" s="40"/>
      <c r="G183" s="40"/>
      <c r="H183" s="46"/>
      <c r="I183" s="40"/>
      <c r="J183" s="40"/>
      <c r="K183" s="40"/>
    </row>
    <row r="184" spans="1:11" ht="15.75" x14ac:dyDescent="0.25">
      <c r="A184" s="302"/>
      <c r="B184" s="40">
        <v>86</v>
      </c>
      <c r="C184" s="40">
        <v>9</v>
      </c>
      <c r="D184" s="40">
        <v>1280</v>
      </c>
      <c r="E184" s="37">
        <v>43972</v>
      </c>
      <c r="F184" s="40">
        <v>0</v>
      </c>
      <c r="G184" s="42">
        <v>0</v>
      </c>
      <c r="H184" s="42">
        <v>0</v>
      </c>
      <c r="I184" s="42">
        <v>0</v>
      </c>
      <c r="J184" s="42">
        <v>1323</v>
      </c>
      <c r="K184" s="43">
        <v>1324</v>
      </c>
    </row>
    <row r="185" spans="1:11" ht="15.75" x14ac:dyDescent="0.25">
      <c r="A185" s="302"/>
      <c r="B185" s="40"/>
      <c r="C185" s="40"/>
      <c r="D185" s="40"/>
      <c r="E185" s="37"/>
      <c r="F185" s="41"/>
      <c r="G185" s="42"/>
      <c r="H185" s="40"/>
      <c r="I185" s="42"/>
      <c r="J185" s="42"/>
      <c r="K185" s="42"/>
    </row>
    <row r="186" spans="1:11" ht="15.75" x14ac:dyDescent="0.25">
      <c r="A186" s="302"/>
      <c r="B186" s="19"/>
      <c r="C186" s="303" t="s">
        <v>139</v>
      </c>
      <c r="D186" s="303"/>
      <c r="E186" s="38" t="s">
        <v>140</v>
      </c>
      <c r="F186" s="40"/>
      <c r="G186" s="40"/>
      <c r="H186" s="42"/>
      <c r="I186" s="40"/>
      <c r="J186" s="40"/>
      <c r="K186" s="40"/>
    </row>
    <row r="187" spans="1:11" ht="15.75" x14ac:dyDescent="0.25">
      <c r="A187" s="302"/>
      <c r="B187" s="40"/>
      <c r="C187" s="44" t="s">
        <v>78</v>
      </c>
      <c r="D187" s="44" t="s">
        <v>79</v>
      </c>
      <c r="E187" s="40"/>
      <c r="F187" s="40"/>
      <c r="G187" s="40"/>
      <c r="H187" s="40"/>
      <c r="I187" s="40"/>
      <c r="J187" s="40"/>
      <c r="K187" s="40"/>
    </row>
    <row r="188" spans="1:11" ht="15.75" x14ac:dyDescent="0.25">
      <c r="A188" s="302"/>
      <c r="B188" s="40"/>
      <c r="C188" s="44"/>
      <c r="D188" s="44"/>
      <c r="E188" s="307">
        <v>43973</v>
      </c>
      <c r="F188" s="304">
        <v>0</v>
      </c>
      <c r="G188" s="310">
        <v>0</v>
      </c>
      <c r="H188" s="310">
        <v>0</v>
      </c>
      <c r="I188" s="310">
        <v>0</v>
      </c>
      <c r="J188" s="310">
        <v>274</v>
      </c>
      <c r="K188" s="42">
        <v>252</v>
      </c>
    </row>
    <row r="189" spans="1:11" ht="15.75" x14ac:dyDescent="0.25">
      <c r="A189" s="302"/>
      <c r="B189" s="40"/>
      <c r="C189" s="304">
        <v>4</v>
      </c>
      <c r="D189" s="304">
        <v>274</v>
      </c>
      <c r="E189" s="308"/>
      <c r="F189" s="305"/>
      <c r="G189" s="311"/>
      <c r="H189" s="311"/>
      <c r="I189" s="311"/>
      <c r="J189" s="311"/>
      <c r="K189" s="42">
        <v>20</v>
      </c>
    </row>
    <row r="190" spans="1:11" ht="15.75" x14ac:dyDescent="0.25">
      <c r="A190" s="302"/>
      <c r="B190" s="40"/>
      <c r="C190" s="305"/>
      <c r="D190" s="305"/>
      <c r="E190" s="308"/>
      <c r="F190" s="305"/>
      <c r="G190" s="311"/>
      <c r="H190" s="311"/>
      <c r="I190" s="311"/>
      <c r="J190" s="311"/>
      <c r="K190" s="42">
        <v>2</v>
      </c>
    </row>
    <row r="191" spans="1:11" ht="15.75" x14ac:dyDescent="0.25">
      <c r="A191" s="302"/>
      <c r="B191" s="40"/>
      <c r="C191" s="306"/>
      <c r="D191" s="306"/>
      <c r="E191" s="309"/>
      <c r="F191" s="306"/>
      <c r="G191" s="312"/>
      <c r="H191" s="312"/>
      <c r="I191" s="312"/>
      <c r="J191" s="312"/>
      <c r="K191" s="43">
        <f>K188+K189+K190</f>
        <v>274</v>
      </c>
    </row>
    <row r="192" spans="1:11" ht="15.75" x14ac:dyDescent="0.25">
      <c r="A192" s="302"/>
      <c r="B192" s="40"/>
      <c r="C192" s="40"/>
      <c r="D192" s="40"/>
      <c r="E192" s="37"/>
      <c r="F192" s="40"/>
      <c r="G192" s="42"/>
      <c r="H192" s="40"/>
      <c r="I192" s="42"/>
      <c r="J192" s="42"/>
      <c r="K192" s="42"/>
    </row>
    <row r="193" spans="1:11" ht="15.75" x14ac:dyDescent="0.25">
      <c r="A193" s="282" t="s">
        <v>271</v>
      </c>
      <c r="B193" s="282"/>
      <c r="C193" s="282"/>
      <c r="D193" s="282"/>
      <c r="E193" s="282"/>
      <c r="F193" s="282"/>
      <c r="G193" s="282"/>
      <c r="H193" s="283" t="s">
        <v>5</v>
      </c>
      <c r="I193" s="284"/>
      <c r="J193" s="28">
        <f>J174+J180+J184+J188</f>
        <v>3322</v>
      </c>
      <c r="K193" s="27">
        <f>K177+K180+K184+K191</f>
        <v>3325</v>
      </c>
    </row>
    <row r="194" spans="1:11" ht="15.75" x14ac:dyDescent="0.25">
      <c r="A194" s="298"/>
      <c r="B194" s="299"/>
      <c r="C194" s="299"/>
      <c r="D194" s="299"/>
      <c r="E194" s="299"/>
      <c r="F194" s="299"/>
      <c r="G194" s="299"/>
      <c r="H194" s="299"/>
      <c r="I194" s="299"/>
      <c r="J194" s="299"/>
      <c r="K194" s="300"/>
    </row>
    <row r="195" spans="1:11" ht="15.75" x14ac:dyDescent="0.25">
      <c r="A195" s="18" t="s">
        <v>134</v>
      </c>
      <c r="B195" s="18"/>
      <c r="C195" s="301" t="s">
        <v>135</v>
      </c>
      <c r="D195" s="301"/>
      <c r="E195" s="36" t="s">
        <v>136</v>
      </c>
      <c r="F195" s="18" t="s">
        <v>8</v>
      </c>
      <c r="G195" s="18" t="s">
        <v>137</v>
      </c>
      <c r="H195" s="18" t="s">
        <v>80</v>
      </c>
      <c r="I195" s="18" t="s">
        <v>81</v>
      </c>
      <c r="J195" s="18" t="s">
        <v>138</v>
      </c>
      <c r="K195" s="18" t="s">
        <v>82</v>
      </c>
    </row>
    <row r="196" spans="1:11" ht="15.75" x14ac:dyDescent="0.25">
      <c r="A196" s="302">
        <v>43973</v>
      </c>
      <c r="B196" s="44" t="s">
        <v>77</v>
      </c>
      <c r="C196" s="44" t="s">
        <v>78</v>
      </c>
      <c r="D196" s="44" t="s">
        <v>79</v>
      </c>
      <c r="E196" s="40"/>
      <c r="F196" s="40"/>
      <c r="G196" s="40"/>
      <c r="H196" s="46"/>
      <c r="I196" s="40"/>
      <c r="J196" s="40"/>
      <c r="K196" s="40"/>
    </row>
    <row r="197" spans="1:11" ht="15.75" x14ac:dyDescent="0.25">
      <c r="A197" s="302"/>
      <c r="B197" s="304">
        <v>90</v>
      </c>
      <c r="C197" s="304">
        <v>13</v>
      </c>
      <c r="D197" s="304">
        <v>1369</v>
      </c>
      <c r="E197" s="307">
        <v>43973</v>
      </c>
      <c r="F197" s="304">
        <v>0</v>
      </c>
      <c r="G197" s="310">
        <v>0</v>
      </c>
      <c r="H197" s="310">
        <v>0</v>
      </c>
      <c r="I197" s="310">
        <v>0</v>
      </c>
      <c r="J197" s="310">
        <v>1414</v>
      </c>
      <c r="K197" s="42">
        <v>1315</v>
      </c>
    </row>
    <row r="198" spans="1:11" ht="15.75" x14ac:dyDescent="0.25">
      <c r="A198" s="302"/>
      <c r="B198" s="305"/>
      <c r="C198" s="305"/>
      <c r="D198" s="305"/>
      <c r="E198" s="308"/>
      <c r="F198" s="305"/>
      <c r="G198" s="311"/>
      <c r="H198" s="311"/>
      <c r="I198" s="311"/>
      <c r="J198" s="311"/>
      <c r="K198" s="42">
        <v>40</v>
      </c>
    </row>
    <row r="199" spans="1:11" ht="15.75" x14ac:dyDescent="0.25">
      <c r="A199" s="302"/>
      <c r="B199" s="305"/>
      <c r="C199" s="305"/>
      <c r="D199" s="305"/>
      <c r="E199" s="308"/>
      <c r="F199" s="305"/>
      <c r="G199" s="311"/>
      <c r="H199" s="311"/>
      <c r="I199" s="311"/>
      <c r="J199" s="311"/>
      <c r="K199" s="42">
        <v>25</v>
      </c>
    </row>
    <row r="200" spans="1:11" ht="15.75" x14ac:dyDescent="0.25">
      <c r="A200" s="302"/>
      <c r="B200" s="305"/>
      <c r="C200" s="305"/>
      <c r="D200" s="305"/>
      <c r="E200" s="308"/>
      <c r="F200" s="305"/>
      <c r="G200" s="311"/>
      <c r="H200" s="311"/>
      <c r="I200" s="311"/>
      <c r="J200" s="311"/>
      <c r="K200" s="42">
        <v>40</v>
      </c>
    </row>
    <row r="201" spans="1:11" ht="15.75" x14ac:dyDescent="0.25">
      <c r="A201" s="302"/>
      <c r="B201" s="306"/>
      <c r="C201" s="306"/>
      <c r="D201" s="306"/>
      <c r="E201" s="309"/>
      <c r="F201" s="306"/>
      <c r="G201" s="312"/>
      <c r="H201" s="312"/>
      <c r="I201" s="312"/>
      <c r="J201" s="312"/>
      <c r="K201" s="43">
        <f>K197+K198+K199+K200</f>
        <v>1420</v>
      </c>
    </row>
    <row r="202" spans="1:11" ht="15.75" x14ac:dyDescent="0.25">
      <c r="A202" s="302"/>
      <c r="B202" s="19"/>
      <c r="C202" s="303" t="s">
        <v>139</v>
      </c>
      <c r="D202" s="303"/>
      <c r="E202" s="38" t="s">
        <v>140</v>
      </c>
      <c r="F202" s="40"/>
      <c r="G202" s="42"/>
      <c r="H202" s="42"/>
      <c r="I202" s="42"/>
      <c r="J202" s="40"/>
      <c r="K202" s="40"/>
    </row>
    <row r="203" spans="1:11" ht="15.75" x14ac:dyDescent="0.25">
      <c r="A203" s="302"/>
      <c r="B203" s="40"/>
      <c r="C203" s="44" t="s">
        <v>78</v>
      </c>
      <c r="D203" s="44" t="s">
        <v>79</v>
      </c>
      <c r="E203" s="40"/>
      <c r="F203" s="40"/>
      <c r="G203" s="42"/>
      <c r="H203" s="42"/>
      <c r="I203" s="42"/>
      <c r="J203" s="40"/>
      <c r="K203" s="40"/>
    </row>
    <row r="204" spans="1:11" ht="15.75" x14ac:dyDescent="0.25">
      <c r="A204" s="302"/>
      <c r="B204" s="40"/>
      <c r="C204" s="40">
        <v>13</v>
      </c>
      <c r="D204" s="40">
        <v>287</v>
      </c>
      <c r="E204" s="37">
        <v>43976</v>
      </c>
      <c r="F204" s="40">
        <v>0</v>
      </c>
      <c r="G204" s="42">
        <v>0</v>
      </c>
      <c r="H204" s="42">
        <v>0</v>
      </c>
      <c r="I204" s="42">
        <v>0</v>
      </c>
      <c r="J204" s="42">
        <v>287</v>
      </c>
      <c r="K204" s="43">
        <v>288</v>
      </c>
    </row>
    <row r="205" spans="1:11" ht="15.75" x14ac:dyDescent="0.25">
      <c r="A205" s="282" t="s">
        <v>272</v>
      </c>
      <c r="B205" s="282"/>
      <c r="C205" s="282"/>
      <c r="D205" s="282"/>
      <c r="E205" s="282"/>
      <c r="F205" s="282"/>
      <c r="G205" s="282"/>
      <c r="H205" s="283" t="s">
        <v>5</v>
      </c>
      <c r="I205" s="284"/>
      <c r="J205" s="28">
        <f>J197+J204</f>
        <v>1701</v>
      </c>
      <c r="K205" s="27">
        <f>K201+K204</f>
        <v>1708</v>
      </c>
    </row>
    <row r="206" spans="1:11" ht="15.75" x14ac:dyDescent="0.25">
      <c r="A206" s="316"/>
      <c r="B206" s="316"/>
      <c r="C206" s="316"/>
      <c r="D206" s="316"/>
      <c r="E206" s="316"/>
      <c r="F206" s="316"/>
      <c r="G206" s="316"/>
      <c r="H206" s="316"/>
      <c r="I206" s="316"/>
      <c r="J206" s="316"/>
      <c r="K206" s="316"/>
    </row>
    <row r="207" spans="1:11" ht="15.75" x14ac:dyDescent="0.25">
      <c r="A207" s="18" t="s">
        <v>134</v>
      </c>
      <c r="B207" s="18"/>
      <c r="C207" s="301" t="s">
        <v>135</v>
      </c>
      <c r="D207" s="301"/>
      <c r="E207" s="36" t="s">
        <v>136</v>
      </c>
      <c r="F207" s="18" t="s">
        <v>8</v>
      </c>
      <c r="G207" s="18" t="s">
        <v>137</v>
      </c>
      <c r="H207" s="18" t="s">
        <v>80</v>
      </c>
      <c r="I207" s="18" t="s">
        <v>81</v>
      </c>
      <c r="J207" s="18" t="s">
        <v>138</v>
      </c>
      <c r="K207" s="18" t="s">
        <v>82</v>
      </c>
    </row>
    <row r="208" spans="1:11" ht="15.75" x14ac:dyDescent="0.25">
      <c r="A208" s="302">
        <v>43974</v>
      </c>
      <c r="B208" s="44" t="s">
        <v>77</v>
      </c>
      <c r="C208" s="44" t="s">
        <v>78</v>
      </c>
      <c r="D208" s="44" t="s">
        <v>79</v>
      </c>
      <c r="E208" s="40"/>
      <c r="F208" s="40"/>
      <c r="G208" s="40"/>
      <c r="H208" s="46"/>
      <c r="I208" s="40"/>
      <c r="J208" s="40"/>
      <c r="K208" s="40"/>
    </row>
    <row r="209" spans="1:11" ht="15.75" x14ac:dyDescent="0.25">
      <c r="A209" s="302"/>
      <c r="B209" s="40">
        <v>84</v>
      </c>
      <c r="C209" s="40">
        <v>6</v>
      </c>
      <c r="D209" s="40">
        <v>1094</v>
      </c>
      <c r="E209" s="37">
        <v>43976</v>
      </c>
      <c r="F209" s="40">
        <v>0</v>
      </c>
      <c r="G209" s="42">
        <v>0</v>
      </c>
      <c r="H209" s="42">
        <v>0</v>
      </c>
      <c r="I209" s="42">
        <v>0</v>
      </c>
      <c r="J209" s="42">
        <v>1136</v>
      </c>
      <c r="K209" s="43">
        <v>1136</v>
      </c>
    </row>
    <row r="210" spans="1:11" ht="15.75" x14ac:dyDescent="0.25">
      <c r="A210" s="302"/>
      <c r="B210" s="19"/>
      <c r="C210" s="303" t="s">
        <v>139</v>
      </c>
      <c r="D210" s="303"/>
      <c r="E210" s="38" t="s">
        <v>140</v>
      </c>
      <c r="F210" s="40"/>
      <c r="G210" s="42"/>
      <c r="H210" s="42"/>
      <c r="I210" s="42"/>
      <c r="J210" s="40"/>
      <c r="K210" s="40"/>
    </row>
    <row r="211" spans="1:11" ht="15.75" x14ac:dyDescent="0.25">
      <c r="A211" s="302"/>
      <c r="B211" s="40"/>
      <c r="C211" s="44" t="s">
        <v>78</v>
      </c>
      <c r="D211" s="44" t="s">
        <v>79</v>
      </c>
      <c r="E211" s="40"/>
      <c r="F211" s="40"/>
      <c r="G211" s="42"/>
      <c r="H211" s="42"/>
      <c r="I211" s="42"/>
      <c r="J211" s="40"/>
      <c r="K211" s="40"/>
    </row>
    <row r="212" spans="1:11" ht="15.75" x14ac:dyDescent="0.25">
      <c r="A212" s="302"/>
      <c r="B212" s="40"/>
      <c r="C212" s="40">
        <v>2</v>
      </c>
      <c r="D212" s="40">
        <v>209</v>
      </c>
      <c r="E212" s="37">
        <v>43976</v>
      </c>
      <c r="F212" s="40">
        <v>0</v>
      </c>
      <c r="G212" s="42">
        <v>0</v>
      </c>
      <c r="H212" s="42">
        <v>0</v>
      </c>
      <c r="I212" s="42">
        <v>0</v>
      </c>
      <c r="J212" s="42">
        <v>209</v>
      </c>
      <c r="K212" s="43">
        <v>209</v>
      </c>
    </row>
    <row r="213" spans="1:11" ht="15.75" x14ac:dyDescent="0.25">
      <c r="A213" s="298"/>
      <c r="B213" s="299"/>
      <c r="C213" s="299"/>
      <c r="D213" s="299"/>
      <c r="E213" s="299"/>
      <c r="F213" s="299"/>
      <c r="G213" s="299"/>
      <c r="H213" s="299"/>
      <c r="I213" s="299"/>
      <c r="J213" s="299"/>
      <c r="K213" s="300"/>
    </row>
    <row r="214" spans="1:11" ht="15.75" x14ac:dyDescent="0.25">
      <c r="A214" s="18" t="s">
        <v>134</v>
      </c>
      <c r="B214" s="18"/>
      <c r="C214" s="301" t="s">
        <v>135</v>
      </c>
      <c r="D214" s="301"/>
      <c r="E214" s="36" t="s">
        <v>136</v>
      </c>
      <c r="F214" s="18" t="s">
        <v>8</v>
      </c>
      <c r="G214" s="18" t="s">
        <v>137</v>
      </c>
      <c r="H214" s="18" t="s">
        <v>80</v>
      </c>
      <c r="I214" s="18" t="s">
        <v>81</v>
      </c>
      <c r="J214" s="18" t="s">
        <v>138</v>
      </c>
      <c r="K214" s="18" t="s">
        <v>82</v>
      </c>
    </row>
    <row r="215" spans="1:11" ht="15.75" x14ac:dyDescent="0.25">
      <c r="A215" s="302">
        <v>43975</v>
      </c>
      <c r="B215" s="44" t="s">
        <v>77</v>
      </c>
      <c r="C215" s="44" t="s">
        <v>78</v>
      </c>
      <c r="D215" s="44" t="s">
        <v>79</v>
      </c>
      <c r="E215" s="40"/>
      <c r="F215" s="40"/>
      <c r="G215" s="40"/>
      <c r="H215" s="46"/>
      <c r="I215" s="40"/>
      <c r="J215" s="40"/>
      <c r="K215" s="40"/>
    </row>
    <row r="216" spans="1:11" ht="15.75" x14ac:dyDescent="0.25">
      <c r="A216" s="302"/>
      <c r="B216" s="304">
        <v>82</v>
      </c>
      <c r="C216" s="304">
        <v>4</v>
      </c>
      <c r="D216" s="304">
        <v>821</v>
      </c>
      <c r="E216" s="307">
        <v>43976</v>
      </c>
      <c r="F216" s="304">
        <v>0</v>
      </c>
      <c r="G216" s="310">
        <v>0</v>
      </c>
      <c r="H216" s="310">
        <v>0</v>
      </c>
      <c r="I216" s="310">
        <v>0</v>
      </c>
      <c r="J216" s="310">
        <v>862</v>
      </c>
      <c r="K216" s="42">
        <v>771</v>
      </c>
    </row>
    <row r="217" spans="1:11" ht="15.75" x14ac:dyDescent="0.25">
      <c r="A217" s="302"/>
      <c r="B217" s="305"/>
      <c r="C217" s="305"/>
      <c r="D217" s="305"/>
      <c r="E217" s="308"/>
      <c r="F217" s="305"/>
      <c r="G217" s="311"/>
      <c r="H217" s="311"/>
      <c r="I217" s="311"/>
      <c r="J217" s="311"/>
      <c r="K217" s="42">
        <v>76</v>
      </c>
    </row>
    <row r="218" spans="1:11" ht="15.75" x14ac:dyDescent="0.25">
      <c r="A218" s="302"/>
      <c r="B218" s="306"/>
      <c r="C218" s="306"/>
      <c r="D218" s="306"/>
      <c r="E218" s="309"/>
      <c r="F218" s="306"/>
      <c r="G218" s="312"/>
      <c r="H218" s="312"/>
      <c r="I218" s="312"/>
      <c r="J218" s="312"/>
      <c r="K218" s="43">
        <f>K216+K217</f>
        <v>847</v>
      </c>
    </row>
    <row r="219" spans="1:11" ht="15.75" x14ac:dyDescent="0.25">
      <c r="A219" s="302"/>
      <c r="B219" s="19"/>
      <c r="C219" s="303" t="s">
        <v>139</v>
      </c>
      <c r="D219" s="303"/>
      <c r="E219" s="38" t="s">
        <v>140</v>
      </c>
      <c r="F219" s="40"/>
      <c r="G219" s="42"/>
      <c r="H219" s="42"/>
      <c r="I219" s="42"/>
      <c r="J219" s="40"/>
      <c r="K219" s="43"/>
    </row>
    <row r="220" spans="1:11" ht="15.75" x14ac:dyDescent="0.25">
      <c r="A220" s="302"/>
      <c r="B220" s="40"/>
      <c r="C220" s="44" t="s">
        <v>78</v>
      </c>
      <c r="D220" s="44" t="s">
        <v>79</v>
      </c>
      <c r="E220" s="40"/>
      <c r="F220" s="40"/>
      <c r="G220" s="42"/>
      <c r="H220" s="42"/>
      <c r="I220" s="42"/>
      <c r="J220" s="40"/>
      <c r="K220" s="40"/>
    </row>
    <row r="221" spans="1:11" ht="15.75" x14ac:dyDescent="0.25">
      <c r="A221" s="302"/>
      <c r="B221" s="40"/>
      <c r="C221" s="40">
        <v>3</v>
      </c>
      <c r="D221" s="40">
        <v>217</v>
      </c>
      <c r="E221" s="37">
        <v>43946</v>
      </c>
      <c r="F221" s="40">
        <v>0</v>
      </c>
      <c r="G221" s="42">
        <v>0</v>
      </c>
      <c r="H221" s="42">
        <v>0</v>
      </c>
      <c r="I221" s="42">
        <v>0</v>
      </c>
      <c r="J221" s="42">
        <v>217</v>
      </c>
      <c r="K221" s="43">
        <v>217</v>
      </c>
    </row>
    <row r="222" spans="1:11" ht="15.75" x14ac:dyDescent="0.25">
      <c r="A222" s="298"/>
      <c r="B222" s="299"/>
      <c r="C222" s="299"/>
      <c r="D222" s="299"/>
      <c r="E222" s="299"/>
      <c r="F222" s="299"/>
      <c r="G222" s="299"/>
      <c r="H222" s="299"/>
      <c r="I222" s="299"/>
      <c r="J222" s="299"/>
      <c r="K222" s="300"/>
    </row>
    <row r="223" spans="1:11" ht="15.75" x14ac:dyDescent="0.25">
      <c r="A223" s="18" t="s">
        <v>134</v>
      </c>
      <c r="B223" s="18"/>
      <c r="C223" s="301" t="s">
        <v>135</v>
      </c>
      <c r="D223" s="301"/>
      <c r="E223" s="36" t="s">
        <v>136</v>
      </c>
      <c r="F223" s="18" t="s">
        <v>8</v>
      </c>
      <c r="G223" s="18" t="s">
        <v>137</v>
      </c>
      <c r="H223" s="18" t="s">
        <v>80</v>
      </c>
      <c r="I223" s="18" t="s">
        <v>81</v>
      </c>
      <c r="J223" s="18" t="s">
        <v>138</v>
      </c>
      <c r="K223" s="18" t="s">
        <v>82</v>
      </c>
    </row>
    <row r="224" spans="1:11" ht="15.75" x14ac:dyDescent="0.25">
      <c r="A224" s="302">
        <v>43976</v>
      </c>
      <c r="B224" s="44" t="s">
        <v>77</v>
      </c>
      <c r="C224" s="44" t="s">
        <v>78</v>
      </c>
      <c r="D224" s="44" t="s">
        <v>79</v>
      </c>
      <c r="E224" s="40"/>
      <c r="F224" s="40"/>
      <c r="G224" s="40"/>
      <c r="H224" s="46"/>
      <c r="I224" s="40"/>
      <c r="J224" s="40"/>
      <c r="K224" s="40"/>
    </row>
    <row r="225" spans="1:11" ht="15.75" x14ac:dyDescent="0.25">
      <c r="A225" s="302"/>
      <c r="B225" s="40">
        <v>79</v>
      </c>
      <c r="C225" s="40">
        <v>15</v>
      </c>
      <c r="D225" s="40">
        <v>1126</v>
      </c>
      <c r="E225" s="37">
        <v>43976</v>
      </c>
      <c r="F225" s="40">
        <v>0</v>
      </c>
      <c r="G225" s="42">
        <v>0</v>
      </c>
      <c r="H225" s="42">
        <v>0</v>
      </c>
      <c r="I225" s="42">
        <v>0</v>
      </c>
      <c r="J225" s="42">
        <v>1165</v>
      </c>
      <c r="K225" s="43">
        <v>1155</v>
      </c>
    </row>
    <row r="226" spans="1:11" ht="15.75" x14ac:dyDescent="0.25">
      <c r="A226" s="302"/>
      <c r="B226" s="19"/>
      <c r="C226" s="303" t="s">
        <v>139</v>
      </c>
      <c r="D226" s="303"/>
      <c r="E226" s="38" t="s">
        <v>140</v>
      </c>
      <c r="F226" s="40"/>
      <c r="G226" s="42"/>
      <c r="H226" s="42"/>
      <c r="I226" s="42"/>
      <c r="J226" s="40"/>
      <c r="K226" s="40"/>
    </row>
    <row r="227" spans="1:11" ht="15.75" x14ac:dyDescent="0.25">
      <c r="A227" s="302"/>
      <c r="B227" s="40"/>
      <c r="C227" s="44" t="s">
        <v>78</v>
      </c>
      <c r="D227" s="44" t="s">
        <v>79</v>
      </c>
      <c r="E227" s="40"/>
      <c r="F227" s="40"/>
      <c r="G227" s="42"/>
      <c r="H227" s="42"/>
      <c r="I227" s="42"/>
      <c r="J227" s="40"/>
      <c r="K227" s="40"/>
    </row>
    <row r="228" spans="1:11" ht="15.75" x14ac:dyDescent="0.25">
      <c r="A228" s="302"/>
      <c r="B228" s="40"/>
      <c r="C228" s="40">
        <v>6</v>
      </c>
      <c r="D228" s="40">
        <v>283</v>
      </c>
      <c r="E228" s="37">
        <v>43977</v>
      </c>
      <c r="F228" s="40">
        <v>0</v>
      </c>
      <c r="G228" s="42">
        <v>0</v>
      </c>
      <c r="H228" s="42">
        <v>0</v>
      </c>
      <c r="I228" s="42">
        <v>0</v>
      </c>
      <c r="J228" s="42">
        <v>283</v>
      </c>
      <c r="K228" s="43">
        <v>284</v>
      </c>
    </row>
    <row r="229" spans="1:11" ht="15.75" x14ac:dyDescent="0.25">
      <c r="A229" s="282" t="s">
        <v>273</v>
      </c>
      <c r="B229" s="282"/>
      <c r="C229" s="282"/>
      <c r="D229" s="282"/>
      <c r="E229" s="282"/>
      <c r="F229" s="282"/>
      <c r="G229" s="282"/>
      <c r="H229" s="283" t="s">
        <v>5</v>
      </c>
      <c r="I229" s="284"/>
      <c r="J229" s="43">
        <f>J209+J212+J216+J221+J225+J228</f>
        <v>3872</v>
      </c>
      <c r="K229" s="27">
        <f>K209+K212+K218+K221+K225+K228</f>
        <v>3848</v>
      </c>
    </row>
    <row r="230" spans="1:11" ht="15.75" x14ac:dyDescent="0.25">
      <c r="A230" s="298"/>
      <c r="B230" s="299"/>
      <c r="C230" s="299"/>
      <c r="D230" s="299"/>
      <c r="E230" s="299"/>
      <c r="F230" s="299"/>
      <c r="G230" s="299"/>
      <c r="H230" s="299"/>
      <c r="I230" s="299"/>
      <c r="J230" s="299"/>
      <c r="K230" s="300"/>
    </row>
    <row r="231" spans="1:11" ht="15.75" x14ac:dyDescent="0.25">
      <c r="A231" s="18" t="s">
        <v>134</v>
      </c>
      <c r="B231" s="18"/>
      <c r="C231" s="301" t="s">
        <v>135</v>
      </c>
      <c r="D231" s="301"/>
      <c r="E231" s="36" t="s">
        <v>136</v>
      </c>
      <c r="F231" s="18" t="s">
        <v>8</v>
      </c>
      <c r="G231" s="18" t="s">
        <v>137</v>
      </c>
      <c r="H231" s="18" t="s">
        <v>80</v>
      </c>
      <c r="I231" s="18" t="s">
        <v>81</v>
      </c>
      <c r="J231" s="18" t="s">
        <v>138</v>
      </c>
      <c r="K231" s="18" t="s">
        <v>82</v>
      </c>
    </row>
    <row r="232" spans="1:11" ht="15.75" x14ac:dyDescent="0.25">
      <c r="A232" s="302">
        <v>43977</v>
      </c>
      <c r="B232" s="44" t="s">
        <v>77</v>
      </c>
      <c r="C232" s="44" t="s">
        <v>78</v>
      </c>
      <c r="D232" s="44" t="s">
        <v>79</v>
      </c>
      <c r="E232" s="40"/>
      <c r="F232" s="40"/>
      <c r="G232" s="40"/>
      <c r="H232" s="40"/>
      <c r="I232" s="40"/>
      <c r="J232" s="40"/>
      <c r="K232" s="40"/>
    </row>
    <row r="233" spans="1:11" ht="15.75" x14ac:dyDescent="0.25">
      <c r="A233" s="302"/>
      <c r="B233" s="40">
        <v>100</v>
      </c>
      <c r="C233" s="40">
        <v>8</v>
      </c>
      <c r="D233" s="40">
        <v>1364</v>
      </c>
      <c r="E233" s="37">
        <v>43977</v>
      </c>
      <c r="F233" s="40">
        <v>0</v>
      </c>
      <c r="G233" s="42">
        <v>0</v>
      </c>
      <c r="H233" s="42">
        <v>0</v>
      </c>
      <c r="I233" s="42">
        <v>0</v>
      </c>
      <c r="J233" s="42">
        <v>1414</v>
      </c>
      <c r="K233" s="43">
        <v>1414</v>
      </c>
    </row>
    <row r="234" spans="1:11" ht="15.75" x14ac:dyDescent="0.25">
      <c r="A234" s="302"/>
      <c r="B234" s="19"/>
      <c r="C234" s="303" t="s">
        <v>139</v>
      </c>
      <c r="D234" s="303"/>
      <c r="E234" s="38" t="s">
        <v>140</v>
      </c>
      <c r="F234" s="40"/>
      <c r="G234" s="40"/>
      <c r="H234" s="42"/>
      <c r="I234" s="40"/>
      <c r="J234" s="42"/>
      <c r="K234" s="42"/>
    </row>
    <row r="235" spans="1:11" ht="15.75" x14ac:dyDescent="0.25">
      <c r="A235" s="302"/>
      <c r="B235" s="40"/>
      <c r="C235" s="44" t="s">
        <v>78</v>
      </c>
      <c r="D235" s="44" t="s">
        <v>79</v>
      </c>
      <c r="E235" s="40"/>
      <c r="F235" s="40"/>
      <c r="G235" s="40"/>
      <c r="H235" s="40"/>
      <c r="I235" s="40"/>
      <c r="J235" s="42"/>
      <c r="K235" s="42"/>
    </row>
    <row r="236" spans="1:11" ht="15.75" x14ac:dyDescent="0.25">
      <c r="A236" s="302"/>
      <c r="B236" s="40"/>
      <c r="C236" s="40">
        <v>13</v>
      </c>
      <c r="D236" s="40">
        <v>287</v>
      </c>
      <c r="E236" s="37">
        <v>43978</v>
      </c>
      <c r="F236" s="40">
        <v>0</v>
      </c>
      <c r="G236" s="42">
        <v>0</v>
      </c>
      <c r="H236" s="42">
        <v>0</v>
      </c>
      <c r="I236" s="42">
        <v>0</v>
      </c>
      <c r="J236" s="42">
        <v>287</v>
      </c>
      <c r="K236" s="43">
        <v>287</v>
      </c>
    </row>
    <row r="237" spans="1:11" ht="15.75" x14ac:dyDescent="0.25">
      <c r="A237" s="298"/>
      <c r="B237" s="299"/>
      <c r="C237" s="299"/>
      <c r="D237" s="299"/>
      <c r="E237" s="299"/>
      <c r="F237" s="299"/>
      <c r="G237" s="299"/>
      <c r="H237" s="299"/>
      <c r="I237" s="299"/>
      <c r="J237" s="299"/>
      <c r="K237" s="300"/>
    </row>
    <row r="238" spans="1:11" ht="15.75" x14ac:dyDescent="0.25">
      <c r="A238" s="18" t="s">
        <v>134</v>
      </c>
      <c r="B238" s="18"/>
      <c r="C238" s="301" t="s">
        <v>135</v>
      </c>
      <c r="D238" s="301"/>
      <c r="E238" s="36" t="s">
        <v>136</v>
      </c>
      <c r="F238" s="18" t="s">
        <v>8</v>
      </c>
      <c r="G238" s="18" t="s">
        <v>137</v>
      </c>
      <c r="H238" s="18" t="s">
        <v>80</v>
      </c>
      <c r="I238" s="18" t="s">
        <v>81</v>
      </c>
      <c r="J238" s="18" t="s">
        <v>138</v>
      </c>
      <c r="K238" s="18" t="s">
        <v>82</v>
      </c>
    </row>
    <row r="239" spans="1:11" ht="15.75" x14ac:dyDescent="0.25">
      <c r="A239" s="302">
        <v>43978</v>
      </c>
      <c r="B239" s="44" t="s">
        <v>77</v>
      </c>
      <c r="C239" s="44" t="s">
        <v>78</v>
      </c>
      <c r="D239" s="44" t="s">
        <v>79</v>
      </c>
      <c r="E239" s="40"/>
      <c r="F239" s="40"/>
      <c r="G239" s="42"/>
      <c r="H239" s="47"/>
      <c r="I239" s="42"/>
      <c r="J239" s="42"/>
      <c r="K239" s="42"/>
    </row>
    <row r="240" spans="1:11" ht="15.75" x14ac:dyDescent="0.25">
      <c r="A240" s="302"/>
      <c r="B240" s="40">
        <v>100</v>
      </c>
      <c r="C240" s="40">
        <v>15</v>
      </c>
      <c r="D240" s="40">
        <v>1385</v>
      </c>
      <c r="E240" s="37">
        <v>43978</v>
      </c>
      <c r="F240" s="40">
        <v>0</v>
      </c>
      <c r="G240" s="42">
        <v>0</v>
      </c>
      <c r="H240" s="42">
        <v>0</v>
      </c>
      <c r="I240" s="42">
        <v>0</v>
      </c>
      <c r="J240" s="42">
        <v>1435</v>
      </c>
      <c r="K240" s="43">
        <v>1435</v>
      </c>
    </row>
    <row r="241" spans="1:11" ht="15.75" x14ac:dyDescent="0.25">
      <c r="A241" s="302"/>
      <c r="B241" s="19"/>
      <c r="C241" s="303" t="s">
        <v>139</v>
      </c>
      <c r="D241" s="303"/>
      <c r="E241" s="38" t="s">
        <v>140</v>
      </c>
      <c r="F241" s="40"/>
      <c r="G241" s="42"/>
      <c r="H241" s="42"/>
      <c r="I241" s="42"/>
      <c r="J241" s="42"/>
      <c r="K241" s="42"/>
    </row>
    <row r="242" spans="1:11" ht="15.75" x14ac:dyDescent="0.25">
      <c r="A242" s="302"/>
      <c r="B242" s="40"/>
      <c r="C242" s="44" t="s">
        <v>78</v>
      </c>
      <c r="D242" s="44" t="s">
        <v>79</v>
      </c>
      <c r="E242" s="40"/>
      <c r="F242" s="40"/>
      <c r="G242" s="42"/>
      <c r="H242" s="42"/>
      <c r="I242" s="42"/>
      <c r="J242" s="42"/>
      <c r="K242" s="42"/>
    </row>
    <row r="243" spans="1:11" ht="15.75" x14ac:dyDescent="0.25">
      <c r="A243" s="302"/>
      <c r="B243" s="40"/>
      <c r="C243" s="40">
        <v>17</v>
      </c>
      <c r="D243" s="40">
        <v>283</v>
      </c>
      <c r="E243" s="37">
        <v>43979</v>
      </c>
      <c r="F243" s="40">
        <v>0</v>
      </c>
      <c r="G243" s="42">
        <v>0</v>
      </c>
      <c r="H243" s="42">
        <v>0</v>
      </c>
      <c r="I243" s="42">
        <v>0</v>
      </c>
      <c r="J243" s="42">
        <v>283</v>
      </c>
      <c r="K243" s="43">
        <v>284</v>
      </c>
    </row>
    <row r="244" spans="1:11" ht="15.75" x14ac:dyDescent="0.25">
      <c r="A244" s="298"/>
      <c r="B244" s="299"/>
      <c r="C244" s="299"/>
      <c r="D244" s="299"/>
      <c r="E244" s="299"/>
      <c r="F244" s="299"/>
      <c r="G244" s="299"/>
      <c r="H244" s="299"/>
      <c r="I244" s="299"/>
      <c r="J244" s="299"/>
      <c r="K244" s="300"/>
    </row>
    <row r="245" spans="1:11" ht="15.75" x14ac:dyDescent="0.25">
      <c r="A245" s="18" t="s">
        <v>134</v>
      </c>
      <c r="B245" s="18"/>
      <c r="C245" s="301" t="s">
        <v>135</v>
      </c>
      <c r="D245" s="301"/>
      <c r="E245" s="36" t="s">
        <v>136</v>
      </c>
      <c r="F245" s="18" t="s">
        <v>8</v>
      </c>
      <c r="G245" s="18" t="s">
        <v>137</v>
      </c>
      <c r="H245" s="18" t="s">
        <v>80</v>
      </c>
      <c r="I245" s="18" t="s">
        <v>81</v>
      </c>
      <c r="J245" s="18" t="s">
        <v>138</v>
      </c>
      <c r="K245" s="18" t="s">
        <v>82</v>
      </c>
    </row>
    <row r="246" spans="1:11" ht="15.75" x14ac:dyDescent="0.25">
      <c r="A246" s="302">
        <v>43979</v>
      </c>
      <c r="B246" s="44" t="s">
        <v>77</v>
      </c>
      <c r="C246" s="44" t="s">
        <v>78</v>
      </c>
      <c r="D246" s="44" t="s">
        <v>79</v>
      </c>
      <c r="E246" s="40"/>
      <c r="F246" s="40"/>
      <c r="G246" s="40"/>
      <c r="H246" s="2"/>
      <c r="I246" s="40"/>
      <c r="J246" s="40"/>
      <c r="K246" s="40"/>
    </row>
    <row r="247" spans="1:11" ht="15.75" x14ac:dyDescent="0.25">
      <c r="A247" s="302"/>
      <c r="B247" s="304">
        <v>100</v>
      </c>
      <c r="C247" s="304">
        <v>8</v>
      </c>
      <c r="D247" s="304">
        <v>1392</v>
      </c>
      <c r="E247" s="307">
        <v>43979</v>
      </c>
      <c r="F247" s="304">
        <v>0</v>
      </c>
      <c r="G247" s="310">
        <v>0</v>
      </c>
      <c r="H247" s="327">
        <v>0</v>
      </c>
      <c r="I247" s="310">
        <v>0</v>
      </c>
      <c r="J247" s="310">
        <v>1442</v>
      </c>
      <c r="K247" s="42">
        <v>1392</v>
      </c>
    </row>
    <row r="248" spans="1:11" ht="15.75" x14ac:dyDescent="0.25">
      <c r="A248" s="302"/>
      <c r="B248" s="305"/>
      <c r="C248" s="305"/>
      <c r="D248" s="305"/>
      <c r="E248" s="308"/>
      <c r="F248" s="305"/>
      <c r="G248" s="311"/>
      <c r="H248" s="328"/>
      <c r="I248" s="311"/>
      <c r="J248" s="311"/>
      <c r="K248" s="42">
        <v>50</v>
      </c>
    </row>
    <row r="249" spans="1:11" ht="15.75" x14ac:dyDescent="0.25">
      <c r="A249" s="302"/>
      <c r="B249" s="306"/>
      <c r="C249" s="306"/>
      <c r="D249" s="306"/>
      <c r="E249" s="309"/>
      <c r="F249" s="306"/>
      <c r="G249" s="312"/>
      <c r="H249" s="329"/>
      <c r="I249" s="312"/>
      <c r="J249" s="312"/>
      <c r="K249" s="43">
        <f>K247+K248</f>
        <v>1442</v>
      </c>
    </row>
    <row r="250" spans="1:11" ht="15.75" x14ac:dyDescent="0.25">
      <c r="A250" s="302"/>
      <c r="B250" s="19"/>
      <c r="C250" s="303" t="s">
        <v>139</v>
      </c>
      <c r="D250" s="303"/>
      <c r="E250" s="38" t="s">
        <v>140</v>
      </c>
      <c r="F250" s="40"/>
      <c r="G250" s="42"/>
      <c r="H250" s="42"/>
      <c r="I250" s="42"/>
      <c r="J250" s="42"/>
      <c r="K250" s="42"/>
    </row>
    <row r="251" spans="1:11" ht="15.75" x14ac:dyDescent="0.25">
      <c r="A251" s="302"/>
      <c r="B251" s="40"/>
      <c r="C251" s="44" t="s">
        <v>78</v>
      </c>
      <c r="D251" s="44" t="s">
        <v>79</v>
      </c>
      <c r="E251" s="40"/>
      <c r="F251" s="40"/>
      <c r="G251" s="42"/>
      <c r="H251" s="42"/>
      <c r="I251" s="42"/>
      <c r="J251" s="42"/>
      <c r="K251" s="42"/>
    </row>
    <row r="252" spans="1:11" ht="15.75" x14ac:dyDescent="0.25">
      <c r="A252" s="302"/>
      <c r="B252" s="40"/>
      <c r="C252" s="304">
        <v>12</v>
      </c>
      <c r="D252" s="304">
        <v>288</v>
      </c>
      <c r="E252" s="307">
        <v>43980</v>
      </c>
      <c r="F252" s="304">
        <v>0</v>
      </c>
      <c r="G252" s="310">
        <v>0</v>
      </c>
      <c r="H252" s="310">
        <v>0</v>
      </c>
      <c r="I252" s="310">
        <v>0</v>
      </c>
      <c r="J252" s="310">
        <v>288</v>
      </c>
      <c r="K252" s="42">
        <v>270</v>
      </c>
    </row>
    <row r="253" spans="1:11" ht="15.75" x14ac:dyDescent="0.25">
      <c r="A253" s="302"/>
      <c r="B253" s="40"/>
      <c r="C253" s="305"/>
      <c r="D253" s="305"/>
      <c r="E253" s="308"/>
      <c r="F253" s="305"/>
      <c r="G253" s="311"/>
      <c r="H253" s="311"/>
      <c r="I253" s="311"/>
      <c r="J253" s="311"/>
      <c r="K253" s="42">
        <v>20</v>
      </c>
    </row>
    <row r="254" spans="1:11" ht="15.75" x14ac:dyDescent="0.25">
      <c r="A254" s="302"/>
      <c r="B254" s="40"/>
      <c r="C254" s="306"/>
      <c r="D254" s="306"/>
      <c r="E254" s="309"/>
      <c r="F254" s="306"/>
      <c r="G254" s="312"/>
      <c r="H254" s="312"/>
      <c r="I254" s="312"/>
      <c r="J254" s="312"/>
      <c r="K254" s="43">
        <f>K252+K253</f>
        <v>290</v>
      </c>
    </row>
    <row r="255" spans="1:11" ht="15.75" x14ac:dyDescent="0.25">
      <c r="A255" s="45"/>
      <c r="B255" s="45"/>
      <c r="C255" s="45"/>
      <c r="D255" s="45"/>
      <c r="E255" s="45"/>
      <c r="F255" s="31"/>
      <c r="G255" s="32"/>
      <c r="H255" s="42"/>
      <c r="I255" s="32"/>
      <c r="J255" s="32"/>
      <c r="K255" s="32"/>
    </row>
    <row r="256" spans="1:11" ht="15.75" x14ac:dyDescent="0.25">
      <c r="A256" s="18" t="s">
        <v>134</v>
      </c>
      <c r="B256" s="18"/>
      <c r="C256" s="301" t="s">
        <v>135</v>
      </c>
      <c r="D256" s="301"/>
      <c r="E256" s="36" t="s">
        <v>136</v>
      </c>
      <c r="F256" s="18" t="s">
        <v>8</v>
      </c>
      <c r="G256" s="18" t="s">
        <v>137</v>
      </c>
      <c r="H256" s="18" t="s">
        <v>80</v>
      </c>
      <c r="I256" s="18" t="s">
        <v>81</v>
      </c>
      <c r="J256" s="18" t="s">
        <v>138</v>
      </c>
      <c r="K256" s="18" t="s">
        <v>82</v>
      </c>
    </row>
    <row r="257" spans="1:11" ht="15.75" x14ac:dyDescent="0.25">
      <c r="A257" s="302">
        <v>43980</v>
      </c>
      <c r="B257" s="44" t="s">
        <v>77</v>
      </c>
      <c r="C257" s="44" t="s">
        <v>78</v>
      </c>
      <c r="D257" s="44" t="s">
        <v>79</v>
      </c>
      <c r="E257" s="40"/>
      <c r="F257" s="40"/>
      <c r="G257" s="40"/>
      <c r="H257" s="46"/>
      <c r="I257" s="40"/>
      <c r="J257" s="40"/>
      <c r="K257" s="40"/>
    </row>
    <row r="258" spans="1:11" ht="15.75" x14ac:dyDescent="0.25">
      <c r="A258" s="302"/>
      <c r="B258" s="40">
        <v>100</v>
      </c>
      <c r="C258" s="40">
        <v>15</v>
      </c>
      <c r="D258" s="40">
        <v>1363</v>
      </c>
      <c r="E258" s="37">
        <v>43980</v>
      </c>
      <c r="F258" s="40">
        <v>0</v>
      </c>
      <c r="G258" s="42">
        <v>0</v>
      </c>
      <c r="H258" s="33">
        <v>0</v>
      </c>
      <c r="I258" s="42">
        <v>0</v>
      </c>
      <c r="J258" s="42">
        <v>1413</v>
      </c>
      <c r="K258" s="43">
        <v>1414</v>
      </c>
    </row>
    <row r="259" spans="1:11" ht="15.75" x14ac:dyDescent="0.25">
      <c r="A259" s="302"/>
      <c r="B259" s="19"/>
      <c r="C259" s="303" t="s">
        <v>139</v>
      </c>
      <c r="D259" s="303"/>
      <c r="E259" s="38" t="s">
        <v>140</v>
      </c>
      <c r="F259" s="40"/>
      <c r="G259" s="40"/>
      <c r="H259" s="42"/>
      <c r="I259" s="40"/>
      <c r="J259" s="40"/>
      <c r="K259" s="40"/>
    </row>
    <row r="260" spans="1:11" ht="15.75" x14ac:dyDescent="0.25">
      <c r="A260" s="302"/>
      <c r="B260" s="40"/>
      <c r="C260" s="44" t="s">
        <v>78</v>
      </c>
      <c r="D260" s="44" t="s">
        <v>79</v>
      </c>
      <c r="E260" s="40"/>
      <c r="F260" s="40"/>
      <c r="G260" s="40"/>
      <c r="H260" s="40"/>
      <c r="I260" s="40"/>
      <c r="J260" s="40"/>
      <c r="K260" s="40"/>
    </row>
    <row r="261" spans="1:11" ht="15.75" x14ac:dyDescent="0.25">
      <c r="A261" s="302"/>
      <c r="B261" s="40"/>
      <c r="C261" s="304">
        <v>9</v>
      </c>
      <c r="D261" s="304">
        <v>269</v>
      </c>
      <c r="E261" s="37">
        <v>43983</v>
      </c>
      <c r="F261" s="304">
        <v>0</v>
      </c>
      <c r="G261" s="310">
        <v>0</v>
      </c>
      <c r="H261" s="310">
        <v>0</v>
      </c>
      <c r="I261" s="310">
        <v>0</v>
      </c>
      <c r="J261" s="310">
        <v>269</v>
      </c>
      <c r="K261" s="42">
        <v>236</v>
      </c>
    </row>
    <row r="262" spans="1:11" ht="15.75" x14ac:dyDescent="0.25">
      <c r="A262" s="302"/>
      <c r="B262" s="40"/>
      <c r="C262" s="305"/>
      <c r="D262" s="305"/>
      <c r="E262" s="37">
        <v>43983</v>
      </c>
      <c r="F262" s="305"/>
      <c r="G262" s="311"/>
      <c r="H262" s="311"/>
      <c r="I262" s="311"/>
      <c r="J262" s="311"/>
      <c r="K262" s="42">
        <v>20</v>
      </c>
    </row>
    <row r="263" spans="1:11" ht="15.75" x14ac:dyDescent="0.25">
      <c r="A263" s="302"/>
      <c r="B263" s="40"/>
      <c r="C263" s="305"/>
      <c r="D263" s="305"/>
      <c r="E263" s="37">
        <v>43983</v>
      </c>
      <c r="F263" s="305"/>
      <c r="G263" s="311"/>
      <c r="H263" s="311"/>
      <c r="I263" s="311"/>
      <c r="J263" s="311"/>
      <c r="K263" s="42">
        <v>14</v>
      </c>
    </row>
    <row r="264" spans="1:11" ht="15.75" x14ac:dyDescent="0.25">
      <c r="A264" s="302"/>
      <c r="B264" s="40"/>
      <c r="C264" s="306"/>
      <c r="D264" s="306"/>
      <c r="E264" s="37"/>
      <c r="F264" s="306"/>
      <c r="G264" s="312"/>
      <c r="H264" s="312"/>
      <c r="I264" s="312"/>
      <c r="J264" s="312"/>
      <c r="K264" s="43">
        <v>0</v>
      </c>
    </row>
    <row r="265" spans="1:11" ht="15.75" x14ac:dyDescent="0.25">
      <c r="A265" s="282" t="s">
        <v>274</v>
      </c>
      <c r="B265" s="282"/>
      <c r="C265" s="282"/>
      <c r="D265" s="282"/>
      <c r="E265" s="282"/>
      <c r="F265" s="282"/>
      <c r="G265" s="282"/>
      <c r="H265" s="283" t="s">
        <v>5</v>
      </c>
      <c r="I265" s="284"/>
      <c r="J265" s="43">
        <f>J233+J236+J240+J243+J247+J252+J258+J261</f>
        <v>6831</v>
      </c>
      <c r="K265" s="27">
        <f>K233+K236+K240+K243+K249+K254+K258</f>
        <v>6566</v>
      </c>
    </row>
    <row r="266" spans="1:11" ht="15.75" x14ac:dyDescent="0.25">
      <c r="A266" s="298"/>
      <c r="B266" s="299"/>
      <c r="C266" s="299"/>
      <c r="D266" s="299"/>
      <c r="E266" s="299"/>
      <c r="F266" s="299"/>
      <c r="G266" s="299"/>
      <c r="H266" s="299"/>
      <c r="I266" s="299"/>
      <c r="J266" s="299"/>
      <c r="K266" s="300"/>
    </row>
    <row r="267" spans="1:11" ht="15.75" x14ac:dyDescent="0.25">
      <c r="A267" s="18" t="s">
        <v>134</v>
      </c>
      <c r="B267" s="18"/>
      <c r="C267" s="301" t="s">
        <v>135</v>
      </c>
      <c r="D267" s="301"/>
      <c r="E267" s="36" t="s">
        <v>136</v>
      </c>
      <c r="F267" s="18" t="s">
        <v>8</v>
      </c>
      <c r="G267" s="18" t="s">
        <v>137</v>
      </c>
      <c r="H267" s="18" t="s">
        <v>80</v>
      </c>
      <c r="I267" s="18" t="s">
        <v>81</v>
      </c>
      <c r="J267" s="18" t="s">
        <v>138</v>
      </c>
      <c r="K267" s="18" t="s">
        <v>82</v>
      </c>
    </row>
    <row r="268" spans="1:11" ht="15.75" x14ac:dyDescent="0.25">
      <c r="A268" s="302">
        <v>43981</v>
      </c>
      <c r="B268" s="44" t="s">
        <v>77</v>
      </c>
      <c r="C268" s="44" t="s">
        <v>78</v>
      </c>
      <c r="D268" s="44" t="s">
        <v>79</v>
      </c>
      <c r="E268" s="40"/>
      <c r="F268" s="40"/>
      <c r="G268" s="40"/>
      <c r="H268" s="46"/>
      <c r="I268" s="40"/>
      <c r="J268" s="40"/>
      <c r="K268" s="40"/>
    </row>
    <row r="269" spans="1:11" ht="15.75" x14ac:dyDescent="0.25">
      <c r="A269" s="302"/>
      <c r="B269" s="40">
        <v>76</v>
      </c>
      <c r="C269" s="40">
        <v>7</v>
      </c>
      <c r="D269" s="40">
        <v>1137</v>
      </c>
      <c r="E269" s="37">
        <v>43983</v>
      </c>
      <c r="F269" s="40">
        <v>0</v>
      </c>
      <c r="G269" s="42">
        <v>0</v>
      </c>
      <c r="H269" s="42">
        <v>0</v>
      </c>
      <c r="I269" s="42">
        <v>0</v>
      </c>
      <c r="J269" s="42">
        <v>1175</v>
      </c>
      <c r="K269" s="43">
        <v>1176</v>
      </c>
    </row>
    <row r="270" spans="1:11" ht="15.75" x14ac:dyDescent="0.25">
      <c r="A270" s="302"/>
      <c r="B270" s="19"/>
      <c r="C270" s="303" t="s">
        <v>139</v>
      </c>
      <c r="D270" s="303"/>
      <c r="E270" s="38" t="s">
        <v>140</v>
      </c>
      <c r="F270" s="40"/>
      <c r="G270" s="40"/>
      <c r="H270" s="42"/>
      <c r="I270" s="40"/>
      <c r="J270" s="40"/>
      <c r="K270" s="40"/>
    </row>
    <row r="271" spans="1:11" ht="15.75" x14ac:dyDescent="0.25">
      <c r="A271" s="302"/>
      <c r="B271" s="40"/>
      <c r="C271" s="44" t="s">
        <v>78</v>
      </c>
      <c r="D271" s="44" t="s">
        <v>79</v>
      </c>
      <c r="E271" s="40"/>
      <c r="F271" s="40"/>
      <c r="G271" s="40"/>
      <c r="H271" s="40"/>
      <c r="I271" s="40"/>
      <c r="J271" s="40"/>
      <c r="K271" s="40"/>
    </row>
    <row r="272" spans="1:11" ht="15.75" x14ac:dyDescent="0.25">
      <c r="A272" s="302"/>
      <c r="B272" s="40"/>
      <c r="C272" s="40">
        <v>4</v>
      </c>
      <c r="D272" s="40">
        <v>254</v>
      </c>
      <c r="E272" s="37">
        <v>43983</v>
      </c>
      <c r="F272" s="40">
        <v>0</v>
      </c>
      <c r="G272" s="33">
        <v>0</v>
      </c>
      <c r="H272" s="42">
        <v>0</v>
      </c>
      <c r="I272" s="42">
        <v>0</v>
      </c>
      <c r="J272" s="42">
        <v>254</v>
      </c>
      <c r="K272" s="43">
        <v>254</v>
      </c>
    </row>
    <row r="273" spans="1:11" ht="15.75" x14ac:dyDescent="0.25">
      <c r="A273" s="298"/>
      <c r="B273" s="299"/>
      <c r="C273" s="299"/>
      <c r="D273" s="299"/>
      <c r="E273" s="299"/>
      <c r="F273" s="299"/>
      <c r="G273" s="299"/>
      <c r="H273" s="299"/>
      <c r="I273" s="299"/>
      <c r="J273" s="299"/>
      <c r="K273" s="300"/>
    </row>
    <row r="274" spans="1:11" ht="15.75" x14ac:dyDescent="0.25">
      <c r="A274" s="18" t="s">
        <v>134</v>
      </c>
      <c r="B274" s="18"/>
      <c r="C274" s="301" t="s">
        <v>135</v>
      </c>
      <c r="D274" s="301"/>
      <c r="E274" s="36" t="s">
        <v>136</v>
      </c>
      <c r="F274" s="18" t="s">
        <v>8</v>
      </c>
      <c r="G274" s="18" t="s">
        <v>137</v>
      </c>
      <c r="H274" s="18" t="s">
        <v>80</v>
      </c>
      <c r="I274" s="18" t="s">
        <v>81</v>
      </c>
      <c r="J274" s="18" t="s">
        <v>138</v>
      </c>
      <c r="K274" s="18" t="s">
        <v>82</v>
      </c>
    </row>
    <row r="275" spans="1:11" ht="15.75" x14ac:dyDescent="0.25">
      <c r="A275" s="302">
        <v>43982</v>
      </c>
      <c r="B275" s="44" t="s">
        <v>77</v>
      </c>
      <c r="C275" s="44" t="s">
        <v>78</v>
      </c>
      <c r="D275" s="44" t="s">
        <v>79</v>
      </c>
      <c r="E275" s="40"/>
      <c r="F275" s="40"/>
      <c r="G275" s="40"/>
      <c r="H275" s="46"/>
      <c r="I275" s="40"/>
      <c r="J275" s="40"/>
      <c r="K275" s="40"/>
    </row>
    <row r="276" spans="1:11" ht="15.75" x14ac:dyDescent="0.25">
      <c r="A276" s="302"/>
      <c r="B276" s="304">
        <v>38</v>
      </c>
      <c r="C276" s="304">
        <v>4</v>
      </c>
      <c r="D276" s="304">
        <v>805</v>
      </c>
      <c r="E276" s="307">
        <v>43983</v>
      </c>
      <c r="F276" s="304">
        <v>0</v>
      </c>
      <c r="G276" s="310">
        <v>0</v>
      </c>
      <c r="H276" s="310">
        <v>0</v>
      </c>
      <c r="I276" s="310">
        <v>0</v>
      </c>
      <c r="J276" s="310">
        <v>824</v>
      </c>
      <c r="K276" s="42">
        <v>724</v>
      </c>
    </row>
    <row r="277" spans="1:11" ht="15.75" x14ac:dyDescent="0.25">
      <c r="A277" s="302"/>
      <c r="B277" s="305"/>
      <c r="C277" s="305"/>
      <c r="D277" s="305"/>
      <c r="E277" s="308"/>
      <c r="F277" s="305"/>
      <c r="G277" s="311"/>
      <c r="H277" s="311"/>
      <c r="I277" s="311"/>
      <c r="J277" s="311"/>
      <c r="K277" s="42">
        <v>100</v>
      </c>
    </row>
    <row r="278" spans="1:11" ht="15.75" x14ac:dyDescent="0.25">
      <c r="A278" s="302"/>
      <c r="B278" s="306"/>
      <c r="C278" s="306"/>
      <c r="D278" s="306"/>
      <c r="E278" s="309"/>
      <c r="F278" s="306"/>
      <c r="G278" s="312"/>
      <c r="H278" s="312"/>
      <c r="I278" s="312"/>
      <c r="J278" s="312"/>
      <c r="K278" s="43">
        <f>K276+K277</f>
        <v>824</v>
      </c>
    </row>
    <row r="279" spans="1:11" ht="15.75" x14ac:dyDescent="0.25">
      <c r="A279" s="302"/>
      <c r="B279" s="19"/>
      <c r="C279" s="303" t="s">
        <v>139</v>
      </c>
      <c r="D279" s="303"/>
      <c r="E279" s="38" t="s">
        <v>140</v>
      </c>
      <c r="F279" s="40"/>
      <c r="G279" s="42"/>
      <c r="H279" s="42"/>
      <c r="I279" s="42"/>
      <c r="J279" s="42"/>
      <c r="K279" s="42"/>
    </row>
    <row r="280" spans="1:11" ht="15.75" x14ac:dyDescent="0.25">
      <c r="A280" s="302"/>
      <c r="B280" s="40"/>
      <c r="C280" s="44" t="s">
        <v>78</v>
      </c>
      <c r="D280" s="44" t="s">
        <v>79</v>
      </c>
      <c r="E280" s="40"/>
      <c r="F280" s="40"/>
      <c r="G280" s="42"/>
      <c r="H280" s="42"/>
      <c r="I280" s="42"/>
      <c r="J280" s="42"/>
      <c r="K280" s="42"/>
    </row>
    <row r="281" spans="1:11" ht="15.75" x14ac:dyDescent="0.25">
      <c r="A281" s="302"/>
      <c r="B281" s="40"/>
      <c r="C281" s="40">
        <v>14</v>
      </c>
      <c r="D281" s="40">
        <v>286</v>
      </c>
      <c r="E281" s="37">
        <v>43983</v>
      </c>
      <c r="F281" s="40">
        <v>0</v>
      </c>
      <c r="G281" s="42">
        <v>0</v>
      </c>
      <c r="H281" s="42">
        <v>0</v>
      </c>
      <c r="I281" s="42">
        <v>0</v>
      </c>
      <c r="J281" s="42">
        <v>286</v>
      </c>
      <c r="K281" s="43">
        <v>286</v>
      </c>
    </row>
    <row r="282" spans="1:11" ht="15.75" x14ac:dyDescent="0.25">
      <c r="A282" s="282" t="s">
        <v>275</v>
      </c>
      <c r="B282" s="282"/>
      <c r="C282" s="282"/>
      <c r="D282" s="282"/>
      <c r="E282" s="282"/>
      <c r="F282" s="282"/>
      <c r="G282" s="282"/>
      <c r="H282" s="283" t="s">
        <v>5</v>
      </c>
      <c r="I282" s="284"/>
      <c r="J282" s="43">
        <f>J269+J272+J276+J281</f>
        <v>2539</v>
      </c>
      <c r="K282" s="27">
        <v>0</v>
      </c>
    </row>
    <row r="283" spans="1:11" ht="15.75" x14ac:dyDescent="0.25">
      <c r="A283" s="285"/>
      <c r="B283" s="286"/>
      <c r="C283" s="286"/>
      <c r="D283" s="286"/>
      <c r="E283" s="286"/>
      <c r="F283" s="286"/>
      <c r="G283" s="286"/>
      <c r="H283" s="286"/>
      <c r="I283" s="286"/>
      <c r="J283" s="286"/>
      <c r="K283" s="287"/>
    </row>
    <row r="284" spans="1:11" ht="15.75" x14ac:dyDescent="0.25">
      <c r="A284" s="288" t="s">
        <v>83</v>
      </c>
      <c r="B284" s="289"/>
      <c r="C284" s="289"/>
      <c r="D284" s="289"/>
      <c r="E284" s="289"/>
      <c r="F284" s="289"/>
      <c r="G284" s="289"/>
      <c r="H284" s="289"/>
      <c r="I284" s="290"/>
      <c r="J284" s="20">
        <f>J29+J69+J87+J131+J146+J170+J193+J205+J229+J265+J282</f>
        <v>47188</v>
      </c>
      <c r="K284" s="21">
        <f>K29+K69+K87+K131+K146+K170+K193+K205+K229+K265</f>
        <v>44673</v>
      </c>
    </row>
    <row r="285" spans="1:11" ht="15.75" x14ac:dyDescent="0.25">
      <c r="A285" s="291" t="s">
        <v>84</v>
      </c>
      <c r="B285" s="292"/>
      <c r="C285" s="292"/>
      <c r="D285" s="292"/>
      <c r="E285" s="292"/>
      <c r="F285" s="292"/>
      <c r="G285" s="292"/>
      <c r="H285" s="292"/>
      <c r="I285" s="292"/>
      <c r="J285" s="292"/>
      <c r="K285" s="293"/>
    </row>
    <row r="286" spans="1:11" ht="15.75" x14ac:dyDescent="0.25">
      <c r="A286" s="294" t="s">
        <v>88</v>
      </c>
      <c r="B286" s="295"/>
      <c r="C286" s="295"/>
      <c r="D286" s="295"/>
      <c r="E286" s="295"/>
      <c r="F286" s="295"/>
      <c r="G286" s="295"/>
      <c r="H286" s="295"/>
      <c r="I286" s="295"/>
      <c r="J286" s="295"/>
      <c r="K286" s="296"/>
    </row>
    <row r="287" spans="1:11" ht="15.75" x14ac:dyDescent="0.25">
      <c r="A287" s="297" t="s">
        <v>141</v>
      </c>
      <c r="B287" s="297"/>
      <c r="C287" s="297"/>
      <c r="D287" s="297"/>
      <c r="E287" s="297"/>
      <c r="F287" s="297"/>
      <c r="G287" s="297"/>
      <c r="H287" s="297"/>
      <c r="I287" s="297"/>
      <c r="J287" s="297"/>
      <c r="K287" s="19"/>
    </row>
    <row r="288" spans="1:11" ht="15.75" x14ac:dyDescent="0.25">
      <c r="A288" s="297" t="s">
        <v>142</v>
      </c>
      <c r="B288" s="297"/>
      <c r="C288" s="297"/>
      <c r="D288" s="297"/>
      <c r="E288" s="297"/>
      <c r="F288" s="297"/>
      <c r="G288" s="297"/>
      <c r="H288" s="297"/>
      <c r="I288" s="297"/>
      <c r="J288" s="297"/>
      <c r="K288" s="19"/>
    </row>
    <row r="289" spans="1:11" ht="15.7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.7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5.7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5.7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5.7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5.7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5.75" x14ac:dyDescent="0.25">
      <c r="A295" s="1"/>
      <c r="B295" s="1"/>
      <c r="C295" s="1"/>
      <c r="D295" s="1"/>
      <c r="E295" s="1"/>
      <c r="F295" s="1"/>
      <c r="G295" s="48"/>
      <c r="H295" s="48"/>
      <c r="I295" s="48"/>
      <c r="J295" s="1"/>
      <c r="K295" s="1"/>
    </row>
    <row r="296" spans="1:11" ht="15.75" x14ac:dyDescent="0.25">
      <c r="A296" s="1"/>
      <c r="B296" s="1"/>
      <c r="C296" s="1"/>
      <c r="D296" s="1"/>
      <c r="E296" s="1"/>
      <c r="F296" s="1"/>
      <c r="G296" s="48" t="s">
        <v>333</v>
      </c>
      <c r="H296" s="48"/>
      <c r="I296" s="48"/>
      <c r="J296" s="1"/>
      <c r="K296" s="1"/>
    </row>
    <row r="297" spans="1:11" ht="15.75" x14ac:dyDescent="0.25">
      <c r="A297" s="1"/>
      <c r="B297" s="1"/>
      <c r="C297" s="1"/>
      <c r="D297" s="1"/>
      <c r="E297" s="1"/>
      <c r="F297" s="1"/>
      <c r="G297" s="48" t="s">
        <v>14</v>
      </c>
      <c r="H297" s="48"/>
      <c r="I297" s="48"/>
      <c r="J297" s="1"/>
      <c r="K297" s="1"/>
    </row>
    <row r="298" spans="1:11" ht="15.75" x14ac:dyDescent="0.25">
      <c r="A298" s="1"/>
      <c r="B298" s="1"/>
      <c r="C298" s="1"/>
      <c r="D298" s="1"/>
      <c r="E298" s="1"/>
      <c r="F298" s="1"/>
      <c r="G298" s="48"/>
      <c r="H298" s="48"/>
      <c r="I298" s="48"/>
      <c r="J298" s="1"/>
      <c r="K298" s="1"/>
    </row>
    <row r="299" spans="1:11" ht="15.75" x14ac:dyDescent="0.25">
      <c r="A299" s="1"/>
      <c r="B299" s="1"/>
      <c r="C299" s="1"/>
      <c r="D299" s="1"/>
      <c r="E299" s="1"/>
      <c r="F299" s="1"/>
      <c r="G299" s="48"/>
      <c r="H299" s="48"/>
      <c r="I299" s="48"/>
      <c r="J299" s="1"/>
      <c r="K299" s="1"/>
    </row>
  </sheetData>
  <mergeCells count="356">
    <mergeCell ref="C247:C249"/>
    <mergeCell ref="D247:D249"/>
    <mergeCell ref="E247:E249"/>
    <mergeCell ref="F247:F249"/>
    <mergeCell ref="G247:G249"/>
    <mergeCell ref="H247:H249"/>
    <mergeCell ref="I247:I249"/>
    <mergeCell ref="J247:J249"/>
    <mergeCell ref="C250:D250"/>
    <mergeCell ref="A244:K244"/>
    <mergeCell ref="C238:D238"/>
    <mergeCell ref="A237:K237"/>
    <mergeCell ref="A229:G229"/>
    <mergeCell ref="H229:I229"/>
    <mergeCell ref="J197:J201"/>
    <mergeCell ref="C202:D202"/>
    <mergeCell ref="A205:G205"/>
    <mergeCell ref="H205:I205"/>
    <mergeCell ref="A206:K206"/>
    <mergeCell ref="C223:D223"/>
    <mergeCell ref="A222:K222"/>
    <mergeCell ref="A224:A228"/>
    <mergeCell ref="C226:D226"/>
    <mergeCell ref="A196:A204"/>
    <mergeCell ref="B197:B201"/>
    <mergeCell ref="C197:C201"/>
    <mergeCell ref="D197:D201"/>
    <mergeCell ref="E197:E201"/>
    <mergeCell ref="F197:F201"/>
    <mergeCell ref="G197:G201"/>
    <mergeCell ref="H197:H201"/>
    <mergeCell ref="I197:I201"/>
    <mergeCell ref="C207:D207"/>
    <mergeCell ref="A106:K106"/>
    <mergeCell ref="C107:D107"/>
    <mergeCell ref="I128:I130"/>
    <mergeCell ref="J128:J130"/>
    <mergeCell ref="A193:G193"/>
    <mergeCell ref="H193:I193"/>
    <mergeCell ref="A194:K194"/>
    <mergeCell ref="C195:D195"/>
    <mergeCell ref="C241:D241"/>
    <mergeCell ref="A239:A243"/>
    <mergeCell ref="A170:G170"/>
    <mergeCell ref="H170:I170"/>
    <mergeCell ref="C172:D172"/>
    <mergeCell ref="A173:A180"/>
    <mergeCell ref="B174:B177"/>
    <mergeCell ref="C174:C177"/>
    <mergeCell ref="D174:D177"/>
    <mergeCell ref="A122:K122"/>
    <mergeCell ref="C123:D123"/>
    <mergeCell ref="A124:A130"/>
    <mergeCell ref="E124:K124"/>
    <mergeCell ref="C126:D126"/>
    <mergeCell ref="E127:K127"/>
    <mergeCell ref="C128:C130"/>
    <mergeCell ref="D128:D130"/>
    <mergeCell ref="E128:E130"/>
    <mergeCell ref="F128:F130"/>
    <mergeCell ref="G128:G130"/>
    <mergeCell ref="H128:H130"/>
    <mergeCell ref="A69:G69"/>
    <mergeCell ref="H69:I69"/>
    <mergeCell ref="A70:K70"/>
    <mergeCell ref="C71:D71"/>
    <mergeCell ref="C96:D96"/>
    <mergeCell ref="E97:K97"/>
    <mergeCell ref="C98:C100"/>
    <mergeCell ref="D98:D100"/>
    <mergeCell ref="E98:E100"/>
    <mergeCell ref="E75:K75"/>
    <mergeCell ref="A77:K77"/>
    <mergeCell ref="C78:D78"/>
    <mergeCell ref="A79:A86"/>
    <mergeCell ref="E79:K79"/>
    <mergeCell ref="B80:B83"/>
    <mergeCell ref="C80:C83"/>
    <mergeCell ref="D80:D83"/>
    <mergeCell ref="E80:E83"/>
    <mergeCell ref="F80:F83"/>
    <mergeCell ref="C47:D47"/>
    <mergeCell ref="E48:K48"/>
    <mergeCell ref="A39:K39"/>
    <mergeCell ref="C40:D40"/>
    <mergeCell ref="C66:D66"/>
    <mergeCell ref="E67:K67"/>
    <mergeCell ref="A41:A45"/>
    <mergeCell ref="E41:K41"/>
    <mergeCell ref="C43:D43"/>
    <mergeCell ref="E44:K44"/>
    <mergeCell ref="A46:K46"/>
    <mergeCell ref="A48:A54"/>
    <mergeCell ref="B49:B51"/>
    <mergeCell ref="C49:C51"/>
    <mergeCell ref="D49:D51"/>
    <mergeCell ref="E49:E51"/>
    <mergeCell ref="F49:F51"/>
    <mergeCell ref="G49:G51"/>
    <mergeCell ref="H49:H51"/>
    <mergeCell ref="I49:I51"/>
    <mergeCell ref="J49:J51"/>
    <mergeCell ref="C52:D52"/>
    <mergeCell ref="E53:K53"/>
    <mergeCell ref="A55:K55"/>
    <mergeCell ref="A29:G29"/>
    <mergeCell ref="H29:I29"/>
    <mergeCell ref="A30:K30"/>
    <mergeCell ref="A32:A38"/>
    <mergeCell ref="B33:B35"/>
    <mergeCell ref="C33:C35"/>
    <mergeCell ref="D33:D35"/>
    <mergeCell ref="E33:E35"/>
    <mergeCell ref="F33:F35"/>
    <mergeCell ref="G33:G35"/>
    <mergeCell ref="H33:H35"/>
    <mergeCell ref="I33:I35"/>
    <mergeCell ref="J33:J35"/>
    <mergeCell ref="C36:D36"/>
    <mergeCell ref="E37:K37"/>
    <mergeCell ref="E32:K32"/>
    <mergeCell ref="A208:A212"/>
    <mergeCell ref="C210:D210"/>
    <mergeCell ref="A213:K213"/>
    <mergeCell ref="C214:D214"/>
    <mergeCell ref="A215:A221"/>
    <mergeCell ref="B216:B218"/>
    <mergeCell ref="C216:C218"/>
    <mergeCell ref="A1:K1"/>
    <mergeCell ref="A2:K2"/>
    <mergeCell ref="F3:K3"/>
    <mergeCell ref="A4:K4"/>
    <mergeCell ref="C5:D5"/>
    <mergeCell ref="A3:E3"/>
    <mergeCell ref="C23:D23"/>
    <mergeCell ref="E24:K24"/>
    <mergeCell ref="C31:D31"/>
    <mergeCell ref="C8:D8"/>
    <mergeCell ref="A9:A14"/>
    <mergeCell ref="E9:K9"/>
    <mergeCell ref="E11:K11"/>
    <mergeCell ref="C12:C14"/>
    <mergeCell ref="D12:D14"/>
    <mergeCell ref="F12:F14"/>
    <mergeCell ref="G12:G14"/>
    <mergeCell ref="H12:H14"/>
    <mergeCell ref="I12:I14"/>
    <mergeCell ref="J12:J14"/>
    <mergeCell ref="A15:K15"/>
    <mergeCell ref="A17:A21"/>
    <mergeCell ref="C19:D19"/>
    <mergeCell ref="E20:K20"/>
    <mergeCell ref="A22:K22"/>
    <mergeCell ref="A24:A28"/>
    <mergeCell ref="C26:D26"/>
    <mergeCell ref="E27:K27"/>
    <mergeCell ref="C16:D16"/>
    <mergeCell ref="E17:K17"/>
    <mergeCell ref="C56:D56"/>
    <mergeCell ref="A57:A61"/>
    <mergeCell ref="E57:K57"/>
    <mergeCell ref="C59:D59"/>
    <mergeCell ref="E60:K60"/>
    <mergeCell ref="A62:K62"/>
    <mergeCell ref="C63:D63"/>
    <mergeCell ref="A64:A68"/>
    <mergeCell ref="E64:K64"/>
    <mergeCell ref="E85:K85"/>
    <mergeCell ref="A72:A76"/>
    <mergeCell ref="E72:K72"/>
    <mergeCell ref="C74:D74"/>
    <mergeCell ref="A87:G87"/>
    <mergeCell ref="H87:I87"/>
    <mergeCell ref="G80:G83"/>
    <mergeCell ref="H80:H83"/>
    <mergeCell ref="I80:I83"/>
    <mergeCell ref="J80:J83"/>
    <mergeCell ref="C84:D84"/>
    <mergeCell ref="A88:K88"/>
    <mergeCell ref="C89:D89"/>
    <mergeCell ref="A90:A94"/>
    <mergeCell ref="E90:K90"/>
    <mergeCell ref="C92:D92"/>
    <mergeCell ref="E93:K93"/>
    <mergeCell ref="A95:K95"/>
    <mergeCell ref="B98:B100"/>
    <mergeCell ref="C101:D101"/>
    <mergeCell ref="F98:F100"/>
    <mergeCell ref="G98:G100"/>
    <mergeCell ref="H98:H100"/>
    <mergeCell ref="I98:I100"/>
    <mergeCell ref="J98:J100"/>
    <mergeCell ref="A97:A105"/>
    <mergeCell ref="E102:K102"/>
    <mergeCell ref="C103:C105"/>
    <mergeCell ref="D103:D105"/>
    <mergeCell ref="E103:E105"/>
    <mergeCell ref="F103:F105"/>
    <mergeCell ref="G103:G105"/>
    <mergeCell ref="H103:H105"/>
    <mergeCell ref="I103:I105"/>
    <mergeCell ref="J103:J105"/>
    <mergeCell ref="A108:A112"/>
    <mergeCell ref="E108:K108"/>
    <mergeCell ref="C110:D110"/>
    <mergeCell ref="E111:K111"/>
    <mergeCell ref="A113:K113"/>
    <mergeCell ref="C114:D114"/>
    <mergeCell ref="A115:A121"/>
    <mergeCell ref="E115:K115"/>
    <mergeCell ref="B116:B118"/>
    <mergeCell ref="C116:C118"/>
    <mergeCell ref="D116:D118"/>
    <mergeCell ref="E116:E118"/>
    <mergeCell ref="F116:F118"/>
    <mergeCell ref="G116:G118"/>
    <mergeCell ref="H116:H118"/>
    <mergeCell ref="I116:I118"/>
    <mergeCell ref="J116:J118"/>
    <mergeCell ref="C119:D119"/>
    <mergeCell ref="E120:K120"/>
    <mergeCell ref="H131:I131"/>
    <mergeCell ref="A132:K132"/>
    <mergeCell ref="C133:D133"/>
    <mergeCell ref="A134:A138"/>
    <mergeCell ref="E134:K134"/>
    <mergeCell ref="C136:D136"/>
    <mergeCell ref="E137:K137"/>
    <mergeCell ref="A139:K139"/>
    <mergeCell ref="C140:D140"/>
    <mergeCell ref="A131:G131"/>
    <mergeCell ref="A141:A145"/>
    <mergeCell ref="E141:K141"/>
    <mergeCell ref="C143:D143"/>
    <mergeCell ref="E144:K144"/>
    <mergeCell ref="A146:G146"/>
    <mergeCell ref="H146:I146"/>
    <mergeCell ref="A147:K147"/>
    <mergeCell ref="C148:D148"/>
    <mergeCell ref="A149:A157"/>
    <mergeCell ref="B150:B152"/>
    <mergeCell ref="C150:C152"/>
    <mergeCell ref="D150:D152"/>
    <mergeCell ref="E150:E152"/>
    <mergeCell ref="F150:F152"/>
    <mergeCell ref="G150:G152"/>
    <mergeCell ref="H150:H152"/>
    <mergeCell ref="I150:I152"/>
    <mergeCell ref="J150:J152"/>
    <mergeCell ref="C153:D153"/>
    <mergeCell ref="C155:C157"/>
    <mergeCell ref="D155:D157"/>
    <mergeCell ref="E155:E157"/>
    <mergeCell ref="F155:F157"/>
    <mergeCell ref="G155:G157"/>
    <mergeCell ref="J155:J157"/>
    <mergeCell ref="C159:D159"/>
    <mergeCell ref="A160:A169"/>
    <mergeCell ref="B161:B163"/>
    <mergeCell ref="C161:C163"/>
    <mergeCell ref="D161:D163"/>
    <mergeCell ref="E161:E163"/>
    <mergeCell ref="F161:F163"/>
    <mergeCell ref="G161:G163"/>
    <mergeCell ref="H161:H163"/>
    <mergeCell ref="I161:I163"/>
    <mergeCell ref="J161:J163"/>
    <mergeCell ref="C164:D164"/>
    <mergeCell ref="C166:C169"/>
    <mergeCell ref="D166:D169"/>
    <mergeCell ref="E166:E169"/>
    <mergeCell ref="F166:F169"/>
    <mergeCell ref="G166:G169"/>
    <mergeCell ref="H166:H169"/>
    <mergeCell ref="I166:I169"/>
    <mergeCell ref="J166:J169"/>
    <mergeCell ref="H155:H157"/>
    <mergeCell ref="I155:I157"/>
    <mergeCell ref="E174:E177"/>
    <mergeCell ref="F174:F177"/>
    <mergeCell ref="G174:G177"/>
    <mergeCell ref="H174:H177"/>
    <mergeCell ref="I174:I177"/>
    <mergeCell ref="J174:J177"/>
    <mergeCell ref="C178:D178"/>
    <mergeCell ref="C182:D182"/>
    <mergeCell ref="A183:A192"/>
    <mergeCell ref="C186:D186"/>
    <mergeCell ref="E188:E191"/>
    <mergeCell ref="F188:F191"/>
    <mergeCell ref="G188:G191"/>
    <mergeCell ref="H188:H191"/>
    <mergeCell ref="I188:I191"/>
    <mergeCell ref="J188:J191"/>
    <mergeCell ref="C189:C191"/>
    <mergeCell ref="D189:D191"/>
    <mergeCell ref="D216:D218"/>
    <mergeCell ref="E216:E218"/>
    <mergeCell ref="F216:F218"/>
    <mergeCell ref="G216:G218"/>
    <mergeCell ref="H216:H218"/>
    <mergeCell ref="I216:I218"/>
    <mergeCell ref="J216:J218"/>
    <mergeCell ref="C219:D219"/>
    <mergeCell ref="A257:A264"/>
    <mergeCell ref="C259:D259"/>
    <mergeCell ref="C261:C264"/>
    <mergeCell ref="D261:D264"/>
    <mergeCell ref="F261:F264"/>
    <mergeCell ref="G261:G264"/>
    <mergeCell ref="H261:H264"/>
    <mergeCell ref="I261:I264"/>
    <mergeCell ref="J261:J264"/>
    <mergeCell ref="A230:K230"/>
    <mergeCell ref="C231:D231"/>
    <mergeCell ref="A232:A236"/>
    <mergeCell ref="C234:D234"/>
    <mergeCell ref="C245:D245"/>
    <mergeCell ref="A246:A254"/>
    <mergeCell ref="B247:B249"/>
    <mergeCell ref="I276:I278"/>
    <mergeCell ref="J276:J278"/>
    <mergeCell ref="C279:D279"/>
    <mergeCell ref="D252:D254"/>
    <mergeCell ref="E252:E254"/>
    <mergeCell ref="F252:F254"/>
    <mergeCell ref="G252:G254"/>
    <mergeCell ref="H252:H254"/>
    <mergeCell ref="I252:I254"/>
    <mergeCell ref="J252:J254"/>
    <mergeCell ref="C256:D256"/>
    <mergeCell ref="C252:C254"/>
    <mergeCell ref="A282:G282"/>
    <mergeCell ref="H282:I282"/>
    <mergeCell ref="A283:K283"/>
    <mergeCell ref="A284:I284"/>
    <mergeCell ref="A285:K285"/>
    <mergeCell ref="A286:K286"/>
    <mergeCell ref="A287:J287"/>
    <mergeCell ref="A288:J288"/>
    <mergeCell ref="A265:G265"/>
    <mergeCell ref="H265:I265"/>
    <mergeCell ref="A266:K266"/>
    <mergeCell ref="C267:D267"/>
    <mergeCell ref="A268:A272"/>
    <mergeCell ref="C270:D270"/>
    <mergeCell ref="A273:K273"/>
    <mergeCell ref="C274:D274"/>
    <mergeCell ref="A275:A281"/>
    <mergeCell ref="B276:B278"/>
    <mergeCell ref="C276:C278"/>
    <mergeCell ref="D276:D278"/>
    <mergeCell ref="E276:E278"/>
    <mergeCell ref="F276:F278"/>
    <mergeCell ref="G276:G278"/>
    <mergeCell ref="H276:H278"/>
  </mergeCells>
  <pageMargins left="0.511811024" right="0.511811024" top="0.78740157499999996" bottom="0.78740157499999996" header="0.31496062000000002" footer="0.31496062000000002"/>
  <pageSetup paperSize="9" scale="63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203"/>
  <sheetViews>
    <sheetView topLeftCell="A193" workbookViewId="0">
      <selection activeCell="D206" sqref="D206"/>
    </sheetView>
  </sheetViews>
  <sheetFormatPr defaultRowHeight="15.75" x14ac:dyDescent="0.25"/>
  <cols>
    <col min="1" max="1" width="22.28515625" style="1" customWidth="1"/>
    <col min="2" max="2" width="36.42578125" customWidth="1"/>
    <col min="3" max="3" width="31.28515625" customWidth="1"/>
    <col min="4" max="4" width="17.42578125" style="3" customWidth="1"/>
    <col min="5" max="5" width="20.5703125" style="5" customWidth="1"/>
    <col min="6" max="6" width="17.85546875" customWidth="1"/>
    <col min="7" max="7" width="17.140625" style="17" customWidth="1"/>
    <col min="8" max="8" width="18" style="4" customWidth="1"/>
  </cols>
  <sheetData>
    <row r="1" spans="1:8" ht="15" customHeight="1" x14ac:dyDescent="0.25">
      <c r="A1" s="371" t="s">
        <v>65</v>
      </c>
      <c r="B1" s="372"/>
      <c r="C1" s="372"/>
      <c r="D1" s="372"/>
      <c r="E1" s="372"/>
      <c r="F1" s="372"/>
      <c r="G1" s="372"/>
      <c r="H1" s="373"/>
    </row>
    <row r="2" spans="1:8" ht="15" customHeight="1" x14ac:dyDescent="0.25">
      <c r="A2" s="374"/>
      <c r="B2" s="375"/>
      <c r="C2" s="375"/>
      <c r="D2" s="375"/>
      <c r="E2" s="375"/>
      <c r="F2" s="375"/>
      <c r="G2" s="375"/>
      <c r="H2" s="376"/>
    </row>
    <row r="3" spans="1:8" ht="15" customHeight="1" x14ac:dyDescent="0.25">
      <c r="A3" s="374"/>
      <c r="B3" s="375"/>
      <c r="C3" s="375"/>
      <c r="D3" s="375"/>
      <c r="E3" s="375"/>
      <c r="F3" s="375"/>
      <c r="G3" s="375"/>
      <c r="H3" s="376"/>
    </row>
    <row r="4" spans="1:8" ht="15" customHeight="1" x14ac:dyDescent="0.25">
      <c r="A4" s="374"/>
      <c r="B4" s="375"/>
      <c r="C4" s="375"/>
      <c r="D4" s="375"/>
      <c r="E4" s="375"/>
      <c r="F4" s="375"/>
      <c r="G4" s="375"/>
      <c r="H4" s="376"/>
    </row>
    <row r="5" spans="1:8" ht="37.5" customHeight="1" thickBot="1" x14ac:dyDescent="0.3">
      <c r="A5" s="377"/>
      <c r="B5" s="378"/>
      <c r="C5" s="378"/>
      <c r="D5" s="378"/>
      <c r="E5" s="378"/>
      <c r="F5" s="378"/>
      <c r="G5" s="378"/>
      <c r="H5" s="379"/>
    </row>
    <row r="6" spans="1:8" ht="15" customHeight="1" x14ac:dyDescent="0.25">
      <c r="A6" s="380" t="s">
        <v>147</v>
      </c>
      <c r="B6" s="380"/>
      <c r="C6" s="380"/>
      <c r="D6" s="380"/>
      <c r="E6" s="380"/>
      <c r="F6" s="380"/>
      <c r="G6" s="380"/>
      <c r="H6" s="380"/>
    </row>
    <row r="7" spans="1:8" ht="15" customHeight="1" x14ac:dyDescent="0.25">
      <c r="A7" s="381"/>
      <c r="B7" s="381"/>
      <c r="C7" s="381"/>
      <c r="D7" s="381"/>
      <c r="E7" s="381"/>
      <c r="F7" s="381"/>
      <c r="G7" s="381"/>
      <c r="H7" s="381"/>
    </row>
    <row r="8" spans="1:8" ht="15" customHeight="1" thickBot="1" x14ac:dyDescent="0.3">
      <c r="A8" s="49"/>
      <c r="B8" s="49"/>
      <c r="C8" s="49"/>
      <c r="D8" s="50"/>
      <c r="E8" s="51"/>
      <c r="F8" s="49"/>
      <c r="G8" s="52"/>
      <c r="H8" s="53"/>
    </row>
    <row r="9" spans="1:8" ht="15" customHeight="1" x14ac:dyDescent="0.25">
      <c r="A9" s="54" t="s">
        <v>55</v>
      </c>
      <c r="B9" s="55"/>
      <c r="C9" s="55"/>
      <c r="D9" s="56"/>
      <c r="E9" s="57"/>
      <c r="F9" s="58"/>
      <c r="G9" s="59"/>
      <c r="H9" s="60"/>
    </row>
    <row r="10" spans="1:8" ht="15" customHeight="1" x14ac:dyDescent="0.25">
      <c r="A10" s="61" t="s">
        <v>35</v>
      </c>
      <c r="B10" s="62"/>
      <c r="C10" s="62"/>
      <c r="D10" s="50"/>
      <c r="E10" s="51"/>
      <c r="F10" s="49"/>
      <c r="G10" s="52"/>
      <c r="H10" s="63"/>
    </row>
    <row r="11" spans="1:8" ht="13.5" customHeight="1" x14ac:dyDescent="0.25">
      <c r="A11" s="61" t="s">
        <v>56</v>
      </c>
      <c r="B11" s="62"/>
      <c r="C11" s="62"/>
      <c r="D11" s="50"/>
      <c r="E11" s="51"/>
      <c r="F11" s="49"/>
      <c r="G11" s="52"/>
      <c r="H11" s="64"/>
    </row>
    <row r="12" spans="1:8" ht="18" x14ac:dyDescent="0.25">
      <c r="A12" s="61" t="s">
        <v>57</v>
      </c>
      <c r="B12" s="62"/>
      <c r="C12" s="62"/>
      <c r="D12" s="50"/>
      <c r="E12" s="51"/>
      <c r="F12" s="49"/>
      <c r="G12" s="52"/>
      <c r="H12" s="64"/>
    </row>
    <row r="13" spans="1:8" ht="18.75" thickBot="1" x14ac:dyDescent="0.3">
      <c r="A13" s="65" t="s">
        <v>38</v>
      </c>
      <c r="B13" s="66"/>
      <c r="C13" s="66"/>
      <c r="D13" s="67"/>
      <c r="E13" s="68"/>
      <c r="F13" s="69"/>
      <c r="G13" s="70"/>
      <c r="H13" s="71"/>
    </row>
    <row r="14" spans="1:8" ht="24" customHeight="1" thickBot="1" x14ac:dyDescent="0.3">
      <c r="A14" s="330" t="s">
        <v>58</v>
      </c>
      <c r="B14" s="331"/>
      <c r="C14" s="331"/>
      <c r="D14" s="331"/>
      <c r="E14" s="331"/>
      <c r="F14" s="331"/>
      <c r="G14" s="331"/>
      <c r="H14" s="331"/>
    </row>
    <row r="15" spans="1:8" ht="15" customHeight="1" x14ac:dyDescent="0.25">
      <c r="A15" s="332" t="s">
        <v>22</v>
      </c>
      <c r="B15" s="334" t="s">
        <v>9</v>
      </c>
      <c r="C15" s="336" t="s">
        <v>23</v>
      </c>
      <c r="D15" s="338" t="s">
        <v>11</v>
      </c>
      <c r="E15" s="340"/>
      <c r="F15" s="342" t="s">
        <v>13</v>
      </c>
      <c r="G15" s="344" t="s">
        <v>24</v>
      </c>
      <c r="H15" s="346" t="s">
        <v>28</v>
      </c>
    </row>
    <row r="16" spans="1:8" ht="45.75" customHeight="1" x14ac:dyDescent="0.25">
      <c r="A16" s="333"/>
      <c r="B16" s="335"/>
      <c r="C16" s="337"/>
      <c r="D16" s="339"/>
      <c r="E16" s="341"/>
      <c r="F16" s="343"/>
      <c r="G16" s="345"/>
      <c r="H16" s="347"/>
    </row>
    <row r="17" spans="1:8" ht="18.75" x14ac:dyDescent="0.3">
      <c r="A17" s="348" t="s">
        <v>331</v>
      </c>
      <c r="B17" s="72" t="s">
        <v>276</v>
      </c>
      <c r="C17" s="72" t="s">
        <v>67</v>
      </c>
      <c r="D17" s="73">
        <v>1316.8</v>
      </c>
      <c r="E17" s="74">
        <v>43958</v>
      </c>
      <c r="F17" s="75" t="s">
        <v>45</v>
      </c>
      <c r="G17" s="349"/>
      <c r="H17" s="350"/>
    </row>
    <row r="18" spans="1:8" ht="18.75" x14ac:dyDescent="0.3">
      <c r="A18" s="348"/>
      <c r="B18" s="72" t="s">
        <v>118</v>
      </c>
      <c r="C18" s="72" t="s">
        <v>67</v>
      </c>
      <c r="D18" s="73">
        <v>1697.8</v>
      </c>
      <c r="E18" s="74">
        <v>43958</v>
      </c>
      <c r="F18" s="75" t="s">
        <v>45</v>
      </c>
      <c r="G18" s="349"/>
      <c r="H18" s="350"/>
    </row>
    <row r="19" spans="1:8" ht="18.75" x14ac:dyDescent="0.3">
      <c r="A19" s="348"/>
      <c r="B19" s="72" t="s">
        <v>46</v>
      </c>
      <c r="C19" s="72" t="s">
        <v>67</v>
      </c>
      <c r="D19" s="73">
        <v>1401.8</v>
      </c>
      <c r="E19" s="74">
        <v>43958</v>
      </c>
      <c r="F19" s="75" t="s">
        <v>45</v>
      </c>
      <c r="G19" s="349"/>
      <c r="H19" s="350"/>
    </row>
    <row r="20" spans="1:8" ht="18.75" x14ac:dyDescent="0.3">
      <c r="A20" s="348"/>
      <c r="B20" s="72" t="s">
        <v>47</v>
      </c>
      <c r="C20" s="72" t="s">
        <v>67</v>
      </c>
      <c r="D20" s="73">
        <v>132</v>
      </c>
      <c r="E20" s="74">
        <v>43958</v>
      </c>
      <c r="F20" s="75" t="s">
        <v>45</v>
      </c>
      <c r="G20" s="349"/>
      <c r="H20" s="350"/>
    </row>
    <row r="21" spans="1:8" ht="18.75" x14ac:dyDescent="0.3">
      <c r="A21" s="348"/>
      <c r="B21" s="72" t="s">
        <v>59</v>
      </c>
      <c r="C21" s="72" t="s">
        <v>67</v>
      </c>
      <c r="D21" s="73">
        <v>1510</v>
      </c>
      <c r="E21" s="74">
        <v>43958</v>
      </c>
      <c r="F21" s="75" t="s">
        <v>45</v>
      </c>
      <c r="G21" s="349"/>
      <c r="H21" s="350"/>
    </row>
    <row r="22" spans="1:8" ht="18.75" x14ac:dyDescent="0.3">
      <c r="A22" s="348"/>
      <c r="B22" s="72" t="s">
        <v>91</v>
      </c>
      <c r="C22" s="72" t="s">
        <v>67</v>
      </c>
      <c r="D22" s="73">
        <v>1389.8</v>
      </c>
      <c r="E22" s="74">
        <v>43958</v>
      </c>
      <c r="F22" s="75" t="s">
        <v>45</v>
      </c>
      <c r="G22" s="349"/>
      <c r="H22" s="350"/>
    </row>
    <row r="23" spans="1:8" ht="18.75" x14ac:dyDescent="0.3">
      <c r="A23" s="348"/>
      <c r="B23" s="72" t="s">
        <v>105</v>
      </c>
      <c r="C23" s="72" t="s">
        <v>67</v>
      </c>
      <c r="D23" s="73">
        <v>1381.8</v>
      </c>
      <c r="E23" s="74">
        <v>43958</v>
      </c>
      <c r="F23" s="75" t="s">
        <v>45</v>
      </c>
      <c r="G23" s="349"/>
      <c r="H23" s="350"/>
    </row>
    <row r="24" spans="1:8" ht="18.75" x14ac:dyDescent="0.3">
      <c r="A24" s="348"/>
      <c r="B24" s="72" t="s">
        <v>106</v>
      </c>
      <c r="C24" s="72" t="s">
        <v>67</v>
      </c>
      <c r="D24" s="73">
        <v>1744.8</v>
      </c>
      <c r="E24" s="74">
        <v>43958</v>
      </c>
      <c r="F24" s="75" t="s">
        <v>45</v>
      </c>
      <c r="G24" s="349"/>
      <c r="H24" s="350"/>
    </row>
    <row r="25" spans="1:8" ht="18.75" x14ac:dyDescent="0.3">
      <c r="A25" s="348"/>
      <c r="B25" s="72" t="s">
        <v>119</v>
      </c>
      <c r="C25" s="72" t="s">
        <v>67</v>
      </c>
      <c r="D25" s="73">
        <v>1303</v>
      </c>
      <c r="E25" s="74">
        <v>43958</v>
      </c>
      <c r="F25" s="75" t="s">
        <v>45</v>
      </c>
      <c r="G25" s="349"/>
      <c r="H25" s="350"/>
    </row>
    <row r="26" spans="1:8" ht="18.75" x14ac:dyDescent="0.3">
      <c r="A26" s="348"/>
      <c r="B26" s="72" t="s">
        <v>48</v>
      </c>
      <c r="C26" s="72" t="s">
        <v>67</v>
      </c>
      <c r="D26" s="73">
        <v>3281.2</v>
      </c>
      <c r="E26" s="74">
        <v>43958</v>
      </c>
      <c r="F26" s="75" t="s">
        <v>45</v>
      </c>
      <c r="G26" s="349"/>
      <c r="H26" s="350"/>
    </row>
    <row r="27" spans="1:8" ht="18.75" x14ac:dyDescent="0.3">
      <c r="A27" s="348"/>
      <c r="B27" s="72" t="s">
        <v>132</v>
      </c>
      <c r="C27" s="72" t="s">
        <v>67</v>
      </c>
      <c r="D27" s="73">
        <v>873.8</v>
      </c>
      <c r="E27" s="74">
        <v>43958</v>
      </c>
      <c r="F27" s="75" t="s">
        <v>45</v>
      </c>
      <c r="G27" s="349"/>
      <c r="H27" s="350"/>
    </row>
    <row r="28" spans="1:8" ht="18.75" x14ac:dyDescent="0.3">
      <c r="A28" s="348"/>
      <c r="B28" s="72" t="s">
        <v>49</v>
      </c>
      <c r="C28" s="72" t="s">
        <v>67</v>
      </c>
      <c r="D28" s="73">
        <v>1384</v>
      </c>
      <c r="E28" s="74">
        <v>43958</v>
      </c>
      <c r="F28" s="75" t="s">
        <v>45</v>
      </c>
      <c r="G28" s="349"/>
      <c r="H28" s="350"/>
    </row>
    <row r="29" spans="1:8" ht="18.75" x14ac:dyDescent="0.3">
      <c r="A29" s="348"/>
      <c r="B29" s="72" t="s">
        <v>72</v>
      </c>
      <c r="C29" s="72" t="s">
        <v>67</v>
      </c>
      <c r="D29" s="73">
        <v>3353</v>
      </c>
      <c r="E29" s="74">
        <v>43958</v>
      </c>
      <c r="F29" s="75" t="s">
        <v>45</v>
      </c>
      <c r="G29" s="349"/>
      <c r="H29" s="350"/>
    </row>
    <row r="30" spans="1:8" ht="18.75" x14ac:dyDescent="0.3">
      <c r="A30" s="348"/>
      <c r="B30" s="72" t="s">
        <v>50</v>
      </c>
      <c r="C30" s="72" t="s">
        <v>67</v>
      </c>
      <c r="D30" s="73">
        <v>1467.8</v>
      </c>
      <c r="E30" s="74" t="s">
        <v>277</v>
      </c>
      <c r="F30" s="75" t="s">
        <v>45</v>
      </c>
      <c r="G30" s="349"/>
      <c r="H30" s="350"/>
    </row>
    <row r="31" spans="1:8" ht="18.75" x14ac:dyDescent="0.3">
      <c r="A31" s="348"/>
      <c r="B31" s="72" t="s">
        <v>60</v>
      </c>
      <c r="C31" s="72" t="s">
        <v>67</v>
      </c>
      <c r="D31" s="73">
        <v>1401.8</v>
      </c>
      <c r="E31" s="76">
        <v>43958</v>
      </c>
      <c r="F31" s="72" t="s">
        <v>45</v>
      </c>
      <c r="G31" s="349"/>
      <c r="H31" s="350"/>
    </row>
    <row r="32" spans="1:8" ht="18.75" x14ac:dyDescent="0.3">
      <c r="A32" s="348"/>
      <c r="B32" s="72" t="s">
        <v>70</v>
      </c>
      <c r="C32" s="72" t="s">
        <v>67</v>
      </c>
      <c r="D32" s="73">
        <v>1857</v>
      </c>
      <c r="E32" s="76">
        <v>43958</v>
      </c>
      <c r="F32" s="72" t="s">
        <v>45</v>
      </c>
      <c r="G32" s="349"/>
      <c r="H32" s="350"/>
    </row>
    <row r="33" spans="1:8" ht="18.75" x14ac:dyDescent="0.3">
      <c r="A33" s="348"/>
      <c r="B33" s="72" t="s">
        <v>74</v>
      </c>
      <c r="C33" s="72" t="s">
        <v>67</v>
      </c>
      <c r="D33" s="73">
        <v>1269</v>
      </c>
      <c r="E33" s="76">
        <v>43958</v>
      </c>
      <c r="F33" s="72" t="s">
        <v>45</v>
      </c>
      <c r="G33" s="349"/>
      <c r="H33" s="350"/>
    </row>
    <row r="34" spans="1:8" ht="18.75" x14ac:dyDescent="0.3">
      <c r="A34" s="348"/>
      <c r="B34" s="72" t="s">
        <v>87</v>
      </c>
      <c r="C34" s="72" t="s">
        <v>67</v>
      </c>
      <c r="D34" s="73">
        <v>1706</v>
      </c>
      <c r="E34" s="76">
        <v>43958</v>
      </c>
      <c r="F34" s="72" t="s">
        <v>45</v>
      </c>
      <c r="G34" s="349"/>
      <c r="H34" s="350"/>
    </row>
    <row r="35" spans="1:8" ht="18.75" x14ac:dyDescent="0.3">
      <c r="A35" s="348"/>
      <c r="B35" s="72" t="s">
        <v>51</v>
      </c>
      <c r="C35" s="72" t="s">
        <v>67</v>
      </c>
      <c r="D35" s="73">
        <v>1384</v>
      </c>
      <c r="E35" s="76">
        <v>43958</v>
      </c>
      <c r="F35" s="72" t="s">
        <v>45</v>
      </c>
      <c r="G35" s="349"/>
      <c r="H35" s="350"/>
    </row>
    <row r="36" spans="1:8" ht="18.75" x14ac:dyDescent="0.3">
      <c r="A36" s="348"/>
      <c r="B36" s="77" t="s">
        <v>52</v>
      </c>
      <c r="C36" s="72" t="s">
        <v>67</v>
      </c>
      <c r="D36" s="78">
        <v>1679</v>
      </c>
      <c r="E36" s="79">
        <v>43958</v>
      </c>
      <c r="F36" s="77" t="s">
        <v>45</v>
      </c>
      <c r="G36" s="349"/>
      <c r="H36" s="350"/>
    </row>
    <row r="37" spans="1:8" ht="18.75" x14ac:dyDescent="0.3">
      <c r="A37" s="348"/>
      <c r="B37" s="77" t="s">
        <v>86</v>
      </c>
      <c r="C37" s="72" t="s">
        <v>67</v>
      </c>
      <c r="D37" s="78">
        <v>1528.8</v>
      </c>
      <c r="E37" s="79">
        <v>43958</v>
      </c>
      <c r="F37" s="77" t="s">
        <v>45</v>
      </c>
      <c r="G37" s="349"/>
      <c r="H37" s="350"/>
    </row>
    <row r="38" spans="1:8" ht="18.75" x14ac:dyDescent="0.3">
      <c r="A38" s="348"/>
      <c r="B38" s="77" t="s">
        <v>126</v>
      </c>
      <c r="C38" s="72" t="s">
        <v>67</v>
      </c>
      <c r="D38" s="78">
        <v>739</v>
      </c>
      <c r="E38" s="79">
        <v>43958</v>
      </c>
      <c r="F38" s="77" t="s">
        <v>45</v>
      </c>
      <c r="G38" s="349"/>
      <c r="H38" s="350"/>
    </row>
    <row r="39" spans="1:8" ht="18.75" x14ac:dyDescent="0.3">
      <c r="A39" s="348"/>
      <c r="B39" s="77" t="s">
        <v>71</v>
      </c>
      <c r="C39" s="72" t="s">
        <v>124</v>
      </c>
      <c r="D39" s="78">
        <v>3865.58</v>
      </c>
      <c r="E39" s="79">
        <v>43958</v>
      </c>
      <c r="F39" s="77" t="s">
        <v>53</v>
      </c>
      <c r="G39" s="349"/>
      <c r="H39" s="350"/>
    </row>
    <row r="40" spans="1:8" ht="18.75" x14ac:dyDescent="0.3">
      <c r="A40" s="348"/>
      <c r="B40" s="77" t="s">
        <v>127</v>
      </c>
      <c r="C40" s="72" t="s">
        <v>67</v>
      </c>
      <c r="D40" s="78">
        <v>873.8</v>
      </c>
      <c r="E40" s="79">
        <v>43958</v>
      </c>
      <c r="F40" s="77" t="s">
        <v>45</v>
      </c>
      <c r="G40" s="349"/>
      <c r="H40" s="350"/>
    </row>
    <row r="41" spans="1:8" ht="18.75" x14ac:dyDescent="0.3">
      <c r="A41" s="348"/>
      <c r="B41" s="77" t="s">
        <v>93</v>
      </c>
      <c r="C41" s="72" t="s">
        <v>92</v>
      </c>
      <c r="D41" s="78">
        <v>600</v>
      </c>
      <c r="E41" s="79">
        <v>43959</v>
      </c>
      <c r="F41" s="77" t="s">
        <v>45</v>
      </c>
      <c r="G41" s="349"/>
      <c r="H41" s="350"/>
    </row>
    <row r="42" spans="1:8" ht="18.75" x14ac:dyDescent="0.3">
      <c r="A42" s="348"/>
      <c r="B42" s="77" t="s">
        <v>278</v>
      </c>
      <c r="C42" s="72" t="s">
        <v>92</v>
      </c>
      <c r="D42" s="78">
        <v>600</v>
      </c>
      <c r="E42" s="79">
        <v>43959</v>
      </c>
      <c r="F42" s="77" t="s">
        <v>45</v>
      </c>
      <c r="G42" s="349"/>
      <c r="H42" s="350"/>
    </row>
    <row r="43" spans="1:8" ht="18.75" x14ac:dyDescent="0.3">
      <c r="A43" s="348"/>
      <c r="B43" s="77" t="s">
        <v>196</v>
      </c>
      <c r="C43" s="72" t="s">
        <v>92</v>
      </c>
      <c r="D43" s="78">
        <v>600</v>
      </c>
      <c r="E43" s="79">
        <v>43959</v>
      </c>
      <c r="F43" s="77" t="s">
        <v>45</v>
      </c>
      <c r="G43" s="349"/>
      <c r="H43" s="350"/>
    </row>
    <row r="44" spans="1:8" ht="18.75" x14ac:dyDescent="0.3">
      <c r="A44" s="348"/>
      <c r="B44" s="77" t="s">
        <v>120</v>
      </c>
      <c r="C44" s="72" t="s">
        <v>279</v>
      </c>
      <c r="D44" s="78">
        <v>1000</v>
      </c>
      <c r="E44" s="79">
        <v>43963</v>
      </c>
      <c r="F44" s="77" t="s">
        <v>45</v>
      </c>
      <c r="G44" s="349"/>
      <c r="H44" s="350"/>
    </row>
    <row r="45" spans="1:8" ht="18.75" x14ac:dyDescent="0.3">
      <c r="A45" s="348"/>
      <c r="B45" s="77" t="s">
        <v>120</v>
      </c>
      <c r="C45" s="72" t="s">
        <v>280</v>
      </c>
      <c r="D45" s="78">
        <v>370</v>
      </c>
      <c r="E45" s="79">
        <v>43964</v>
      </c>
      <c r="F45" s="77" t="s">
        <v>45</v>
      </c>
      <c r="G45" s="349"/>
      <c r="H45" s="350"/>
    </row>
    <row r="46" spans="1:8" ht="18.75" x14ac:dyDescent="0.3">
      <c r="A46" s="348"/>
      <c r="B46" s="77" t="s">
        <v>86</v>
      </c>
      <c r="C46" s="72" t="s">
        <v>128</v>
      </c>
      <c r="D46" s="78">
        <v>5282.09</v>
      </c>
      <c r="E46" s="79">
        <v>43969</v>
      </c>
      <c r="F46" s="77" t="s">
        <v>45</v>
      </c>
      <c r="G46" s="349"/>
      <c r="H46" s="350"/>
    </row>
    <row r="47" spans="1:8" ht="18.75" x14ac:dyDescent="0.3">
      <c r="A47" s="348"/>
      <c r="B47" s="77" t="s">
        <v>281</v>
      </c>
      <c r="C47" s="72" t="s">
        <v>124</v>
      </c>
      <c r="D47" s="78">
        <v>571.45000000000005</v>
      </c>
      <c r="E47" s="79">
        <v>43969</v>
      </c>
      <c r="F47" s="77" t="s">
        <v>53</v>
      </c>
      <c r="G47" s="349"/>
      <c r="H47" s="350"/>
    </row>
    <row r="48" spans="1:8" ht="18.75" x14ac:dyDescent="0.3">
      <c r="A48" s="348"/>
      <c r="B48" s="77" t="s">
        <v>71</v>
      </c>
      <c r="C48" s="72" t="s">
        <v>109</v>
      </c>
      <c r="D48" s="78">
        <v>17329.64</v>
      </c>
      <c r="E48" s="79">
        <v>43970</v>
      </c>
      <c r="F48" s="77" t="s">
        <v>53</v>
      </c>
      <c r="G48" s="349"/>
      <c r="H48" s="350"/>
    </row>
    <row r="49" spans="1:8" ht="18.75" x14ac:dyDescent="0.3">
      <c r="A49" s="348"/>
      <c r="B49" s="77" t="s">
        <v>71</v>
      </c>
      <c r="C49" s="72" t="s">
        <v>133</v>
      </c>
      <c r="D49" s="78">
        <v>308.27</v>
      </c>
      <c r="E49" s="79">
        <v>43970</v>
      </c>
      <c r="F49" s="77" t="s">
        <v>53</v>
      </c>
      <c r="G49" s="349"/>
      <c r="H49" s="350"/>
    </row>
    <row r="50" spans="1:8" ht="18.75" x14ac:dyDescent="0.3">
      <c r="A50" s="348"/>
      <c r="B50" s="77" t="s">
        <v>71</v>
      </c>
      <c r="C50" s="72" t="s">
        <v>282</v>
      </c>
      <c r="D50" s="78">
        <v>490.16</v>
      </c>
      <c r="E50" s="79">
        <v>43970</v>
      </c>
      <c r="F50" s="77" t="s">
        <v>53</v>
      </c>
      <c r="G50" s="349"/>
      <c r="H50" s="350"/>
    </row>
    <row r="51" spans="1:8" ht="18.75" x14ac:dyDescent="0.3">
      <c r="A51" s="348"/>
      <c r="B51" s="77" t="s">
        <v>103</v>
      </c>
      <c r="C51" s="72" t="s">
        <v>108</v>
      </c>
      <c r="D51" s="78">
        <v>158.12</v>
      </c>
      <c r="E51" s="79">
        <v>43970</v>
      </c>
      <c r="F51" s="77" t="s">
        <v>53</v>
      </c>
      <c r="G51" s="349"/>
      <c r="H51" s="350"/>
    </row>
    <row r="52" spans="1:8" ht="18.75" x14ac:dyDescent="0.3">
      <c r="A52" s="348"/>
      <c r="B52" s="77"/>
      <c r="C52" s="77"/>
      <c r="D52" s="78"/>
      <c r="E52" s="79"/>
      <c r="F52" s="77"/>
      <c r="G52" s="349"/>
      <c r="H52" s="350"/>
    </row>
    <row r="53" spans="1:8" ht="18.75" x14ac:dyDescent="0.3">
      <c r="A53" s="348"/>
      <c r="B53" s="77"/>
      <c r="C53" s="77"/>
      <c r="D53" s="78"/>
      <c r="E53" s="79"/>
      <c r="F53" s="77"/>
      <c r="G53" s="349"/>
      <c r="H53" s="350"/>
    </row>
    <row r="54" spans="1:8" ht="19.5" thickBot="1" x14ac:dyDescent="0.35">
      <c r="A54" s="80"/>
      <c r="B54" s="81"/>
      <c r="C54" s="81"/>
      <c r="D54" s="82">
        <f>SUM(D17:D53)</f>
        <v>65851.309999999983</v>
      </c>
      <c r="E54" s="83"/>
      <c r="F54" s="81"/>
      <c r="G54" s="84"/>
      <c r="H54" s="85"/>
    </row>
    <row r="55" spans="1:8" ht="19.5" thickBot="1" x14ac:dyDescent="0.35">
      <c r="A55" s="86"/>
      <c r="B55" s="81"/>
      <c r="C55" s="81"/>
      <c r="D55" s="87"/>
      <c r="E55" s="88"/>
      <c r="F55" s="81"/>
      <c r="G55" s="84"/>
      <c r="H55" s="85"/>
    </row>
    <row r="56" spans="1:8" ht="18.75" x14ac:dyDescent="0.3">
      <c r="A56" s="351" t="s">
        <v>25</v>
      </c>
      <c r="B56" s="89" t="s">
        <v>283</v>
      </c>
      <c r="C56" s="89" t="s">
        <v>44</v>
      </c>
      <c r="D56" s="90">
        <v>4770.3</v>
      </c>
      <c r="E56" s="91">
        <v>43955</v>
      </c>
      <c r="F56" s="92" t="s">
        <v>62</v>
      </c>
      <c r="G56" s="355">
        <v>0.44409999999999999</v>
      </c>
      <c r="H56" s="359">
        <v>0.3901</v>
      </c>
    </row>
    <row r="57" spans="1:8" ht="18.75" x14ac:dyDescent="0.3">
      <c r="A57" s="352"/>
      <c r="B57" s="72" t="s">
        <v>284</v>
      </c>
      <c r="C57" s="72" t="s">
        <v>151</v>
      </c>
      <c r="D57" s="73">
        <v>1260</v>
      </c>
      <c r="E57" s="74">
        <v>43955</v>
      </c>
      <c r="F57" s="75" t="s">
        <v>41</v>
      </c>
      <c r="G57" s="356"/>
      <c r="H57" s="360"/>
    </row>
    <row r="58" spans="1:8" ht="18.75" x14ac:dyDescent="0.3">
      <c r="A58" s="352"/>
      <c r="B58" s="72" t="s">
        <v>285</v>
      </c>
      <c r="C58" s="72" t="s">
        <v>153</v>
      </c>
      <c r="D58" s="73">
        <v>1495</v>
      </c>
      <c r="E58" s="74">
        <v>43955</v>
      </c>
      <c r="F58" s="75" t="s">
        <v>41</v>
      </c>
      <c r="G58" s="356"/>
      <c r="H58" s="360"/>
    </row>
    <row r="59" spans="1:8" ht="18.75" x14ac:dyDescent="0.3">
      <c r="A59" s="352"/>
      <c r="B59" s="72" t="s">
        <v>286</v>
      </c>
      <c r="C59" s="72" t="s">
        <v>287</v>
      </c>
      <c r="D59" s="73">
        <v>259.2</v>
      </c>
      <c r="E59" s="74">
        <v>43955</v>
      </c>
      <c r="F59" s="75" t="s">
        <v>41</v>
      </c>
      <c r="G59" s="356"/>
      <c r="H59" s="360"/>
    </row>
    <row r="60" spans="1:8" ht="18.75" x14ac:dyDescent="0.3">
      <c r="A60" s="352"/>
      <c r="B60" s="72" t="s">
        <v>288</v>
      </c>
      <c r="C60" s="72" t="s">
        <v>158</v>
      </c>
      <c r="D60" s="73">
        <v>777</v>
      </c>
      <c r="E60" s="74">
        <v>43955</v>
      </c>
      <c r="F60" s="75" t="s">
        <v>41</v>
      </c>
      <c r="G60" s="356"/>
      <c r="H60" s="360"/>
    </row>
    <row r="61" spans="1:8" ht="18.75" x14ac:dyDescent="0.3">
      <c r="A61" s="352"/>
      <c r="B61" s="72" t="s">
        <v>289</v>
      </c>
      <c r="C61" s="93" t="s">
        <v>290</v>
      </c>
      <c r="D61" s="73">
        <v>2479.5</v>
      </c>
      <c r="E61" s="74">
        <v>43955</v>
      </c>
      <c r="F61" s="75" t="s">
        <v>41</v>
      </c>
      <c r="G61" s="356"/>
      <c r="H61" s="360"/>
    </row>
    <row r="62" spans="1:8" ht="18.75" x14ac:dyDescent="0.3">
      <c r="A62" s="352"/>
      <c r="B62" s="72" t="s">
        <v>285</v>
      </c>
      <c r="C62" s="72" t="s">
        <v>163</v>
      </c>
      <c r="D62" s="73">
        <v>2224</v>
      </c>
      <c r="E62" s="74">
        <v>43955</v>
      </c>
      <c r="F62" s="75" t="s">
        <v>41</v>
      </c>
      <c r="G62" s="356"/>
      <c r="H62" s="360"/>
    </row>
    <row r="63" spans="1:8" ht="18.75" x14ac:dyDescent="0.3">
      <c r="A63" s="352"/>
      <c r="B63" s="72" t="s">
        <v>164</v>
      </c>
      <c r="C63" s="72" t="s">
        <v>165</v>
      </c>
      <c r="D63" s="73">
        <v>615.99</v>
      </c>
      <c r="E63" s="74">
        <v>43955</v>
      </c>
      <c r="F63" s="75" t="s">
        <v>41</v>
      </c>
      <c r="G63" s="356"/>
      <c r="H63" s="360"/>
    </row>
    <row r="64" spans="1:8" ht="18.75" x14ac:dyDescent="0.3">
      <c r="A64" s="352"/>
      <c r="B64" s="72" t="s">
        <v>291</v>
      </c>
      <c r="C64" s="72" t="s">
        <v>166</v>
      </c>
      <c r="D64" s="73">
        <v>2083.5500000000002</v>
      </c>
      <c r="E64" s="74">
        <v>43955</v>
      </c>
      <c r="F64" s="75" t="s">
        <v>41</v>
      </c>
      <c r="G64" s="356"/>
      <c r="H64" s="360"/>
    </row>
    <row r="65" spans="1:8" ht="18.75" x14ac:dyDescent="0.3">
      <c r="A65" s="352"/>
      <c r="B65" s="72" t="s">
        <v>291</v>
      </c>
      <c r="C65" s="72" t="s">
        <v>292</v>
      </c>
      <c r="D65" s="73">
        <v>1966.14</v>
      </c>
      <c r="E65" s="74">
        <v>43955</v>
      </c>
      <c r="F65" s="75" t="s">
        <v>41</v>
      </c>
      <c r="G65" s="356"/>
      <c r="H65" s="360"/>
    </row>
    <row r="66" spans="1:8" ht="18.75" x14ac:dyDescent="0.3">
      <c r="A66" s="352"/>
      <c r="B66" s="72" t="s">
        <v>291</v>
      </c>
      <c r="C66" s="72" t="s">
        <v>168</v>
      </c>
      <c r="D66" s="73">
        <v>1503</v>
      </c>
      <c r="E66" s="74">
        <v>43955</v>
      </c>
      <c r="F66" s="75" t="s">
        <v>41</v>
      </c>
      <c r="G66" s="356"/>
      <c r="H66" s="360"/>
    </row>
    <row r="67" spans="1:8" ht="18.75" x14ac:dyDescent="0.3">
      <c r="A67" s="352"/>
      <c r="B67" s="72" t="s">
        <v>169</v>
      </c>
      <c r="C67" s="93" t="s">
        <v>293</v>
      </c>
      <c r="D67" s="73">
        <v>2128.02</v>
      </c>
      <c r="E67" s="74">
        <v>43955</v>
      </c>
      <c r="F67" s="75" t="s">
        <v>41</v>
      </c>
      <c r="G67" s="356"/>
      <c r="H67" s="360"/>
    </row>
    <row r="68" spans="1:8" ht="18.75" x14ac:dyDescent="0.3">
      <c r="A68" s="352"/>
      <c r="B68" s="72" t="s">
        <v>286</v>
      </c>
      <c r="C68" s="72" t="s">
        <v>294</v>
      </c>
      <c r="D68" s="73">
        <v>326.88</v>
      </c>
      <c r="E68" s="74">
        <v>43955</v>
      </c>
      <c r="F68" s="75" t="s">
        <v>41</v>
      </c>
      <c r="G68" s="356"/>
      <c r="H68" s="360"/>
    </row>
    <row r="69" spans="1:8" ht="18.75" x14ac:dyDescent="0.3">
      <c r="A69" s="352"/>
      <c r="B69" s="94" t="s">
        <v>178</v>
      </c>
      <c r="C69" s="72" t="s">
        <v>179</v>
      </c>
      <c r="D69" s="73">
        <v>1998</v>
      </c>
      <c r="E69" s="74">
        <v>43955</v>
      </c>
      <c r="F69" s="75" t="s">
        <v>41</v>
      </c>
      <c r="G69" s="356"/>
      <c r="H69" s="360"/>
    </row>
    <row r="70" spans="1:8" ht="18.75" x14ac:dyDescent="0.3">
      <c r="A70" s="352"/>
      <c r="B70" s="72" t="s">
        <v>295</v>
      </c>
      <c r="C70" s="72" t="s">
        <v>296</v>
      </c>
      <c r="D70" s="73">
        <v>1488</v>
      </c>
      <c r="E70" s="74">
        <v>43956</v>
      </c>
      <c r="F70" s="75" t="s">
        <v>62</v>
      </c>
      <c r="G70" s="356"/>
      <c r="H70" s="360"/>
    </row>
    <row r="71" spans="1:8" ht="18.75" x14ac:dyDescent="0.3">
      <c r="A71" s="352"/>
      <c r="B71" s="72" t="s">
        <v>185</v>
      </c>
      <c r="C71" s="93" t="s">
        <v>297</v>
      </c>
      <c r="D71" s="73">
        <v>1908.29</v>
      </c>
      <c r="E71" s="74">
        <v>43956</v>
      </c>
      <c r="F71" s="75" t="s">
        <v>41</v>
      </c>
      <c r="G71" s="356"/>
      <c r="H71" s="360"/>
    </row>
    <row r="72" spans="1:8" ht="18.75" x14ac:dyDescent="0.3">
      <c r="A72" s="352"/>
      <c r="B72" s="72" t="s">
        <v>283</v>
      </c>
      <c r="C72" s="72" t="s">
        <v>44</v>
      </c>
      <c r="D72" s="73">
        <v>6387.4</v>
      </c>
      <c r="E72" s="74">
        <v>43962</v>
      </c>
      <c r="F72" s="75" t="s">
        <v>62</v>
      </c>
      <c r="G72" s="356"/>
      <c r="H72" s="360"/>
    </row>
    <row r="73" spans="1:8" ht="18.75" x14ac:dyDescent="0.3">
      <c r="A73" s="352"/>
      <c r="B73" s="72" t="s">
        <v>298</v>
      </c>
      <c r="C73" s="72" t="s">
        <v>299</v>
      </c>
      <c r="D73" s="73">
        <v>14872</v>
      </c>
      <c r="E73" s="74">
        <v>43962</v>
      </c>
      <c r="F73" s="75" t="s">
        <v>41</v>
      </c>
      <c r="G73" s="356"/>
      <c r="H73" s="360"/>
    </row>
    <row r="74" spans="1:8" ht="18.75" x14ac:dyDescent="0.3">
      <c r="A74" s="352"/>
      <c r="B74" s="72" t="s">
        <v>185</v>
      </c>
      <c r="C74" s="72" t="s">
        <v>202</v>
      </c>
      <c r="D74" s="73">
        <v>3476</v>
      </c>
      <c r="E74" s="74">
        <v>43962</v>
      </c>
      <c r="F74" s="75" t="s">
        <v>41</v>
      </c>
      <c r="G74" s="356"/>
      <c r="H74" s="360"/>
    </row>
    <row r="75" spans="1:8" ht="18.75" x14ac:dyDescent="0.3">
      <c r="A75" s="352"/>
      <c r="B75" s="72" t="s">
        <v>289</v>
      </c>
      <c r="C75" s="72" t="s">
        <v>301</v>
      </c>
      <c r="D75" s="73">
        <v>2610</v>
      </c>
      <c r="E75" s="74">
        <v>43962</v>
      </c>
      <c r="F75" s="75" t="s">
        <v>41</v>
      </c>
      <c r="G75" s="356"/>
      <c r="H75" s="360"/>
    </row>
    <row r="76" spans="1:8" ht="18.75" x14ac:dyDescent="0.3">
      <c r="A76" s="352"/>
      <c r="B76" s="72" t="s">
        <v>178</v>
      </c>
      <c r="C76" s="72" t="s">
        <v>300</v>
      </c>
      <c r="D76" s="73">
        <v>1408.39</v>
      </c>
      <c r="E76" s="74">
        <v>43962</v>
      </c>
      <c r="F76" s="75" t="s">
        <v>41</v>
      </c>
      <c r="G76" s="356"/>
      <c r="H76" s="360"/>
    </row>
    <row r="77" spans="1:8" ht="18.75" x14ac:dyDescent="0.3">
      <c r="A77" s="352"/>
      <c r="B77" s="72" t="s">
        <v>291</v>
      </c>
      <c r="C77" s="93" t="s">
        <v>205</v>
      </c>
      <c r="D77" s="73">
        <v>414.4</v>
      </c>
      <c r="E77" s="74">
        <v>43962</v>
      </c>
      <c r="F77" s="75" t="s">
        <v>41</v>
      </c>
      <c r="G77" s="356"/>
      <c r="H77" s="360"/>
    </row>
    <row r="78" spans="1:8" ht="18.75" x14ac:dyDescent="0.3">
      <c r="A78" s="352"/>
      <c r="B78" s="72" t="s">
        <v>291</v>
      </c>
      <c r="C78" s="93" t="s">
        <v>168</v>
      </c>
      <c r="D78" s="73">
        <v>1083.78</v>
      </c>
      <c r="E78" s="74">
        <v>43962</v>
      </c>
      <c r="F78" s="75" t="s">
        <v>41</v>
      </c>
      <c r="G78" s="356"/>
      <c r="H78" s="360"/>
    </row>
    <row r="79" spans="1:8" ht="18.75" x14ac:dyDescent="0.3">
      <c r="A79" s="352"/>
      <c r="B79" s="72" t="s">
        <v>291</v>
      </c>
      <c r="C79" s="93" t="s">
        <v>302</v>
      </c>
      <c r="D79" s="73">
        <v>1522.62</v>
      </c>
      <c r="E79" s="74">
        <v>43962</v>
      </c>
      <c r="F79" s="75" t="s">
        <v>41</v>
      </c>
      <c r="G79" s="356"/>
      <c r="H79" s="360"/>
    </row>
    <row r="80" spans="1:8" ht="18.75" x14ac:dyDescent="0.3">
      <c r="A80" s="352"/>
      <c r="B80" s="72" t="s">
        <v>291</v>
      </c>
      <c r="C80" s="94" t="s">
        <v>209</v>
      </c>
      <c r="D80" s="73">
        <v>2563.1</v>
      </c>
      <c r="E80" s="74">
        <v>43962</v>
      </c>
      <c r="F80" s="75" t="s">
        <v>41</v>
      </c>
      <c r="G80" s="356"/>
      <c r="H80" s="360"/>
    </row>
    <row r="81" spans="1:8" ht="18.75" x14ac:dyDescent="0.3">
      <c r="A81" s="352"/>
      <c r="B81" s="72" t="s">
        <v>291</v>
      </c>
      <c r="C81" s="94" t="s">
        <v>303</v>
      </c>
      <c r="D81" s="73">
        <v>3525.67</v>
      </c>
      <c r="E81" s="74">
        <v>43962</v>
      </c>
      <c r="F81" s="75" t="s">
        <v>41</v>
      </c>
      <c r="G81" s="356"/>
      <c r="H81" s="360"/>
    </row>
    <row r="82" spans="1:8" ht="18.75" x14ac:dyDescent="0.3">
      <c r="A82" s="352"/>
      <c r="B82" s="72" t="s">
        <v>178</v>
      </c>
      <c r="C82" s="72" t="s">
        <v>211</v>
      </c>
      <c r="D82" s="73">
        <v>1483.82</v>
      </c>
      <c r="E82" s="74">
        <v>43962</v>
      </c>
      <c r="F82" s="75" t="s">
        <v>41</v>
      </c>
      <c r="G82" s="356"/>
      <c r="H82" s="360"/>
    </row>
    <row r="83" spans="1:8" ht="18.75" x14ac:dyDescent="0.3">
      <c r="A83" s="352"/>
      <c r="B83" s="72" t="s">
        <v>169</v>
      </c>
      <c r="C83" s="72" t="s">
        <v>214</v>
      </c>
      <c r="D83" s="73">
        <v>4284</v>
      </c>
      <c r="E83" s="74">
        <v>43964</v>
      </c>
      <c r="F83" s="75" t="s">
        <v>41</v>
      </c>
      <c r="G83" s="356"/>
      <c r="H83" s="360"/>
    </row>
    <row r="84" spans="1:8" ht="18.75" x14ac:dyDescent="0.3">
      <c r="A84" s="352"/>
      <c r="B84" s="72" t="s">
        <v>283</v>
      </c>
      <c r="C84" s="94" t="s">
        <v>44</v>
      </c>
      <c r="D84" s="73">
        <v>6028.4</v>
      </c>
      <c r="E84" s="74">
        <v>43969</v>
      </c>
      <c r="F84" s="75" t="s">
        <v>62</v>
      </c>
      <c r="G84" s="356"/>
      <c r="H84" s="360"/>
    </row>
    <row r="85" spans="1:8" ht="18.75" x14ac:dyDescent="0.3">
      <c r="A85" s="352"/>
      <c r="B85" s="72" t="s">
        <v>291</v>
      </c>
      <c r="C85" s="94" t="s">
        <v>168</v>
      </c>
      <c r="D85" s="73">
        <v>1578</v>
      </c>
      <c r="E85" s="74">
        <v>43969</v>
      </c>
      <c r="F85" s="75" t="s">
        <v>41</v>
      </c>
      <c r="G85" s="356"/>
      <c r="H85" s="360"/>
    </row>
    <row r="86" spans="1:8" ht="18.75" x14ac:dyDescent="0.3">
      <c r="A86" s="352"/>
      <c r="B86" s="72" t="s">
        <v>169</v>
      </c>
      <c r="C86" s="93" t="s">
        <v>304</v>
      </c>
      <c r="D86" s="73">
        <v>1646.82</v>
      </c>
      <c r="E86" s="74">
        <v>43969</v>
      </c>
      <c r="F86" s="75" t="s">
        <v>41</v>
      </c>
      <c r="G86" s="356"/>
      <c r="H86" s="360"/>
    </row>
    <row r="87" spans="1:8" ht="18.75" x14ac:dyDescent="0.3">
      <c r="A87" s="352"/>
      <c r="B87" s="94" t="s">
        <v>285</v>
      </c>
      <c r="C87" s="72" t="s">
        <v>163</v>
      </c>
      <c r="D87" s="73">
        <v>1794</v>
      </c>
      <c r="E87" s="74">
        <v>43970</v>
      </c>
      <c r="F87" s="75" t="s">
        <v>41</v>
      </c>
      <c r="G87" s="356"/>
      <c r="H87" s="360"/>
    </row>
    <row r="88" spans="1:8" ht="18.75" x14ac:dyDescent="0.3">
      <c r="A88" s="352"/>
      <c r="B88" s="72" t="s">
        <v>224</v>
      </c>
      <c r="C88" s="72" t="s">
        <v>225</v>
      </c>
      <c r="D88" s="73">
        <v>1683</v>
      </c>
      <c r="E88" s="74">
        <v>43970</v>
      </c>
      <c r="F88" s="75" t="s">
        <v>41</v>
      </c>
      <c r="G88" s="356"/>
      <c r="H88" s="360"/>
    </row>
    <row r="89" spans="1:8" ht="18.75" x14ac:dyDescent="0.3">
      <c r="A89" s="352"/>
      <c r="B89" s="72" t="s">
        <v>288</v>
      </c>
      <c r="C89" s="72" t="s">
        <v>158</v>
      </c>
      <c r="D89" s="73">
        <v>777</v>
      </c>
      <c r="E89" s="74">
        <v>43970</v>
      </c>
      <c r="F89" s="75" t="s">
        <v>41</v>
      </c>
      <c r="G89" s="356"/>
      <c r="H89" s="360"/>
    </row>
    <row r="90" spans="1:8" ht="18.75" x14ac:dyDescent="0.3">
      <c r="A90" s="353"/>
      <c r="B90" s="77" t="s">
        <v>305</v>
      </c>
      <c r="C90" s="77" t="s">
        <v>306</v>
      </c>
      <c r="D90" s="78">
        <v>4691.88</v>
      </c>
      <c r="E90" s="95">
        <v>43970</v>
      </c>
      <c r="F90" s="96" t="s">
        <v>41</v>
      </c>
      <c r="G90" s="357"/>
      <c r="H90" s="361"/>
    </row>
    <row r="91" spans="1:8" ht="18.75" x14ac:dyDescent="0.3">
      <c r="A91" s="353"/>
      <c r="B91" s="77" t="s">
        <v>164</v>
      </c>
      <c r="C91" s="77" t="s">
        <v>307</v>
      </c>
      <c r="D91" s="78">
        <v>640.04</v>
      </c>
      <c r="E91" s="95">
        <v>43970</v>
      </c>
      <c r="F91" s="96" t="s">
        <v>41</v>
      </c>
      <c r="G91" s="357"/>
      <c r="H91" s="361"/>
    </row>
    <row r="92" spans="1:8" ht="18.75" x14ac:dyDescent="0.3">
      <c r="A92" s="353"/>
      <c r="B92" s="77" t="s">
        <v>284</v>
      </c>
      <c r="C92" s="77" t="s">
        <v>151</v>
      </c>
      <c r="D92" s="78">
        <v>2570.6</v>
      </c>
      <c r="E92" s="95">
        <v>43970</v>
      </c>
      <c r="F92" s="96" t="s">
        <v>41</v>
      </c>
      <c r="G92" s="357"/>
      <c r="H92" s="361"/>
    </row>
    <row r="93" spans="1:8" ht="18.75" x14ac:dyDescent="0.3">
      <c r="A93" s="353"/>
      <c r="B93" s="77" t="s">
        <v>178</v>
      </c>
      <c r="C93" s="77" t="s">
        <v>179</v>
      </c>
      <c r="D93" s="78">
        <v>1401.9</v>
      </c>
      <c r="E93" s="95">
        <v>43970</v>
      </c>
      <c r="F93" s="96" t="s">
        <v>41</v>
      </c>
      <c r="G93" s="357"/>
      <c r="H93" s="361"/>
    </row>
    <row r="94" spans="1:8" ht="18.75" x14ac:dyDescent="0.3">
      <c r="A94" s="353"/>
      <c r="B94" s="77" t="s">
        <v>291</v>
      </c>
      <c r="C94" s="77" t="s">
        <v>233</v>
      </c>
      <c r="D94" s="78">
        <v>2724.79</v>
      </c>
      <c r="E94" s="95">
        <v>43970</v>
      </c>
      <c r="F94" s="96" t="s">
        <v>41</v>
      </c>
      <c r="G94" s="357"/>
      <c r="H94" s="361"/>
    </row>
    <row r="95" spans="1:8" ht="18.75" x14ac:dyDescent="0.3">
      <c r="A95" s="353"/>
      <c r="B95" s="77" t="s">
        <v>291</v>
      </c>
      <c r="C95" s="77" t="s">
        <v>308</v>
      </c>
      <c r="D95" s="78">
        <v>2351.4899999999998</v>
      </c>
      <c r="E95" s="95">
        <v>43970</v>
      </c>
      <c r="F95" s="96" t="s">
        <v>41</v>
      </c>
      <c r="G95" s="357"/>
      <c r="H95" s="361"/>
    </row>
    <row r="96" spans="1:8" ht="18.75" x14ac:dyDescent="0.3">
      <c r="A96" s="353"/>
      <c r="B96" s="77" t="s">
        <v>169</v>
      </c>
      <c r="C96" s="77" t="s">
        <v>235</v>
      </c>
      <c r="D96" s="78">
        <v>1498.5</v>
      </c>
      <c r="E96" s="95">
        <v>43970</v>
      </c>
      <c r="F96" s="96" t="s">
        <v>41</v>
      </c>
      <c r="G96" s="357"/>
      <c r="H96" s="361"/>
    </row>
    <row r="97" spans="1:8" ht="18.75" x14ac:dyDescent="0.3">
      <c r="A97" s="353"/>
      <c r="B97" s="77" t="s">
        <v>286</v>
      </c>
      <c r="C97" s="77" t="s">
        <v>236</v>
      </c>
      <c r="D97" s="78">
        <v>537.65</v>
      </c>
      <c r="E97" s="95">
        <v>43970</v>
      </c>
      <c r="F97" s="96" t="s">
        <v>41</v>
      </c>
      <c r="G97" s="357"/>
      <c r="H97" s="361"/>
    </row>
    <row r="98" spans="1:8" ht="18.75" x14ac:dyDescent="0.3">
      <c r="A98" s="353"/>
      <c r="B98" s="77" t="s">
        <v>178</v>
      </c>
      <c r="C98" s="77" t="s">
        <v>309</v>
      </c>
      <c r="D98" s="78">
        <v>1413.1</v>
      </c>
      <c r="E98" s="95">
        <v>43976</v>
      </c>
      <c r="F98" s="96" t="s">
        <v>41</v>
      </c>
      <c r="G98" s="357"/>
      <c r="H98" s="361"/>
    </row>
    <row r="99" spans="1:8" ht="18.75" x14ac:dyDescent="0.3">
      <c r="A99" s="353"/>
      <c r="B99" s="77" t="s">
        <v>178</v>
      </c>
      <c r="C99" s="77" t="s">
        <v>242</v>
      </c>
      <c r="D99" s="78">
        <v>2886.38</v>
      </c>
      <c r="E99" s="95">
        <v>43976</v>
      </c>
      <c r="F99" s="96" t="s">
        <v>41</v>
      </c>
      <c r="G99" s="357"/>
      <c r="H99" s="361"/>
    </row>
    <row r="100" spans="1:8" ht="18.75" x14ac:dyDescent="0.3">
      <c r="A100" s="353"/>
      <c r="B100" s="77" t="s">
        <v>291</v>
      </c>
      <c r="C100" s="77" t="s">
        <v>168</v>
      </c>
      <c r="D100" s="78">
        <v>1503</v>
      </c>
      <c r="E100" s="95">
        <v>43976</v>
      </c>
      <c r="F100" s="96" t="s">
        <v>41</v>
      </c>
      <c r="G100" s="357"/>
      <c r="H100" s="361"/>
    </row>
    <row r="101" spans="1:8" ht="18.75" x14ac:dyDescent="0.3">
      <c r="A101" s="353"/>
      <c r="B101" s="77" t="s">
        <v>291</v>
      </c>
      <c r="C101" s="77" t="s">
        <v>310</v>
      </c>
      <c r="D101" s="78">
        <v>350.46</v>
      </c>
      <c r="E101" s="95">
        <v>43976</v>
      </c>
      <c r="F101" s="96" t="s">
        <v>41</v>
      </c>
      <c r="G101" s="357"/>
      <c r="H101" s="361"/>
    </row>
    <row r="102" spans="1:8" ht="18.75" x14ac:dyDescent="0.3">
      <c r="A102" s="353"/>
      <c r="B102" s="77" t="s">
        <v>291</v>
      </c>
      <c r="C102" s="77" t="s">
        <v>247</v>
      </c>
      <c r="D102" s="78">
        <v>1733.17</v>
      </c>
      <c r="E102" s="95">
        <v>43976</v>
      </c>
      <c r="F102" s="96" t="s">
        <v>41</v>
      </c>
      <c r="G102" s="357"/>
      <c r="H102" s="361"/>
    </row>
    <row r="103" spans="1:8" ht="18.75" x14ac:dyDescent="0.3">
      <c r="A103" s="353"/>
      <c r="B103" s="77" t="s">
        <v>283</v>
      </c>
      <c r="C103" s="77" t="s">
        <v>44</v>
      </c>
      <c r="D103" s="78">
        <v>5604.6</v>
      </c>
      <c r="E103" s="95">
        <v>43977</v>
      </c>
      <c r="F103" s="96" t="s">
        <v>41</v>
      </c>
      <c r="G103" s="357"/>
      <c r="H103" s="361"/>
    </row>
    <row r="104" spans="1:8" ht="18.75" x14ac:dyDescent="0.3">
      <c r="A104" s="353"/>
      <c r="B104" s="77" t="s">
        <v>298</v>
      </c>
      <c r="C104" s="77" t="s">
        <v>299</v>
      </c>
      <c r="D104" s="78">
        <v>14052</v>
      </c>
      <c r="E104" s="95">
        <v>43977</v>
      </c>
      <c r="F104" s="96" t="s">
        <v>41</v>
      </c>
      <c r="G104" s="357"/>
      <c r="H104" s="361"/>
    </row>
    <row r="105" spans="1:8" ht="18.75" x14ac:dyDescent="0.3">
      <c r="A105" s="353"/>
      <c r="B105" s="77" t="s">
        <v>291</v>
      </c>
      <c r="C105" s="77" t="s">
        <v>243</v>
      </c>
      <c r="D105" s="78">
        <v>1155</v>
      </c>
      <c r="E105" s="95">
        <v>43977</v>
      </c>
      <c r="F105" s="96" t="s">
        <v>41</v>
      </c>
      <c r="G105" s="357"/>
      <c r="H105" s="361"/>
    </row>
    <row r="106" spans="1:8" ht="18.75" x14ac:dyDescent="0.3">
      <c r="A106" s="353"/>
      <c r="B106" s="77" t="s">
        <v>169</v>
      </c>
      <c r="C106" s="77" t="s">
        <v>214</v>
      </c>
      <c r="D106" s="78">
        <v>2156</v>
      </c>
      <c r="E106" s="95">
        <v>43977</v>
      </c>
      <c r="F106" s="96" t="s">
        <v>41</v>
      </c>
      <c r="G106" s="357"/>
      <c r="H106" s="361"/>
    </row>
    <row r="107" spans="1:8" ht="18.75" x14ac:dyDescent="0.3">
      <c r="A107" s="353"/>
      <c r="B107" s="77" t="s">
        <v>291</v>
      </c>
      <c r="C107" s="77" t="s">
        <v>311</v>
      </c>
      <c r="D107" s="78">
        <v>4427.57</v>
      </c>
      <c r="E107" s="95">
        <v>43977</v>
      </c>
      <c r="F107" s="96" t="s">
        <v>41</v>
      </c>
      <c r="G107" s="357"/>
      <c r="H107" s="361"/>
    </row>
    <row r="108" spans="1:8" ht="18.75" x14ac:dyDescent="0.3">
      <c r="A108" s="353"/>
      <c r="B108" s="77" t="s">
        <v>169</v>
      </c>
      <c r="C108" s="77" t="s">
        <v>214</v>
      </c>
      <c r="D108" s="78">
        <v>587.6</v>
      </c>
      <c r="E108" s="95">
        <v>43977</v>
      </c>
      <c r="F108" s="96" t="s">
        <v>41</v>
      </c>
      <c r="G108" s="357"/>
      <c r="H108" s="361"/>
    </row>
    <row r="109" spans="1:8" ht="18.75" x14ac:dyDescent="0.3">
      <c r="A109" s="353"/>
      <c r="B109" s="77" t="s">
        <v>288</v>
      </c>
      <c r="C109" s="77" t="s">
        <v>312</v>
      </c>
      <c r="D109" s="78">
        <v>979.5</v>
      </c>
      <c r="E109" s="95">
        <v>43977</v>
      </c>
      <c r="F109" s="96" t="s">
        <v>41</v>
      </c>
      <c r="G109" s="357"/>
      <c r="H109" s="361"/>
    </row>
    <row r="110" spans="1:8" ht="18.75" x14ac:dyDescent="0.3">
      <c r="A110" s="353"/>
      <c r="B110" s="77" t="s">
        <v>291</v>
      </c>
      <c r="C110" s="77" t="s">
        <v>243</v>
      </c>
      <c r="D110" s="78">
        <v>334</v>
      </c>
      <c r="E110" s="95">
        <v>43977</v>
      </c>
      <c r="F110" s="96" t="s">
        <v>41</v>
      </c>
      <c r="G110" s="357"/>
      <c r="H110" s="361"/>
    </row>
    <row r="111" spans="1:8" ht="18.75" x14ac:dyDescent="0.3">
      <c r="A111" s="353"/>
      <c r="B111" s="77" t="s">
        <v>178</v>
      </c>
      <c r="C111" s="77" t="s">
        <v>254</v>
      </c>
      <c r="D111" s="78">
        <v>4707.3</v>
      </c>
      <c r="E111" s="95">
        <v>43977</v>
      </c>
      <c r="F111" s="96" t="s">
        <v>41</v>
      </c>
      <c r="G111" s="357"/>
      <c r="H111" s="361"/>
    </row>
    <row r="112" spans="1:8" ht="18.75" x14ac:dyDescent="0.3">
      <c r="A112" s="353"/>
      <c r="B112" s="77" t="s">
        <v>178</v>
      </c>
      <c r="C112" s="77" t="s">
        <v>179</v>
      </c>
      <c r="D112" s="78">
        <v>403.6</v>
      </c>
      <c r="E112" s="95">
        <v>43978</v>
      </c>
      <c r="F112" s="96" t="s">
        <v>41</v>
      </c>
      <c r="G112" s="357"/>
      <c r="H112" s="361"/>
    </row>
    <row r="113" spans="1:8" ht="19.5" thickBot="1" x14ac:dyDescent="0.35">
      <c r="A113" s="354"/>
      <c r="B113" s="97"/>
      <c r="C113" s="98"/>
      <c r="D113" s="99"/>
      <c r="E113" s="100"/>
      <c r="F113" s="101"/>
      <c r="G113" s="358"/>
      <c r="H113" s="362"/>
    </row>
    <row r="114" spans="1:8" ht="19.5" thickBot="1" x14ac:dyDescent="0.35">
      <c r="A114" s="81"/>
      <c r="B114" s="81"/>
      <c r="C114" s="81"/>
      <c r="D114" s="102">
        <f>SUM(D56:D113)</f>
        <v>143131.40000000002</v>
      </c>
      <c r="E114" s="88"/>
      <c r="F114" s="103"/>
      <c r="G114" s="84"/>
      <c r="H114" s="85"/>
    </row>
    <row r="115" spans="1:8" ht="18.75" x14ac:dyDescent="0.3">
      <c r="A115" s="81"/>
      <c r="B115" s="81"/>
      <c r="C115" s="81"/>
      <c r="D115" s="87"/>
      <c r="E115" s="88"/>
      <c r="F115" s="81"/>
      <c r="G115" s="84"/>
      <c r="H115" s="85"/>
    </row>
    <row r="116" spans="1:8" ht="18.75" x14ac:dyDescent="0.3">
      <c r="A116" s="81"/>
      <c r="B116" s="81"/>
      <c r="C116" s="81"/>
      <c r="D116" s="87"/>
      <c r="E116" s="88"/>
      <c r="F116" s="81"/>
      <c r="G116" s="84"/>
      <c r="H116" s="85"/>
    </row>
    <row r="117" spans="1:8" ht="18.75" x14ac:dyDescent="0.3">
      <c r="A117" s="352" t="s">
        <v>94</v>
      </c>
      <c r="B117" s="72" t="s">
        <v>99</v>
      </c>
      <c r="C117" s="72" t="s">
        <v>313</v>
      </c>
      <c r="D117" s="73">
        <v>3657.6</v>
      </c>
      <c r="E117" s="74">
        <v>43955</v>
      </c>
      <c r="F117" s="75" t="s">
        <v>41</v>
      </c>
      <c r="G117" s="356">
        <v>3.4299999999999997E-2</v>
      </c>
      <c r="H117" s="360">
        <v>3.6799999999999999E-2</v>
      </c>
    </row>
    <row r="118" spans="1:8" ht="18.75" x14ac:dyDescent="0.3">
      <c r="A118" s="352"/>
      <c r="B118" s="72" t="s">
        <v>110</v>
      </c>
      <c r="C118" s="72" t="s">
        <v>177</v>
      </c>
      <c r="D118" s="73">
        <v>3128.51</v>
      </c>
      <c r="E118" s="74">
        <v>43955</v>
      </c>
      <c r="F118" s="75" t="s">
        <v>41</v>
      </c>
      <c r="G118" s="356"/>
      <c r="H118" s="360"/>
    </row>
    <row r="119" spans="1:8" ht="18.75" x14ac:dyDescent="0.3">
      <c r="A119" s="352"/>
      <c r="B119" s="72" t="s">
        <v>314</v>
      </c>
      <c r="C119" s="72" t="s">
        <v>183</v>
      </c>
      <c r="D119" s="73">
        <v>100</v>
      </c>
      <c r="E119" s="74">
        <v>43956</v>
      </c>
      <c r="F119" s="75" t="s">
        <v>41</v>
      </c>
      <c r="G119" s="356"/>
      <c r="H119" s="360"/>
    </row>
    <row r="120" spans="1:8" ht="18.75" x14ac:dyDescent="0.3">
      <c r="A120" s="352"/>
      <c r="B120" s="72" t="s">
        <v>98</v>
      </c>
      <c r="C120" s="72" t="s">
        <v>315</v>
      </c>
      <c r="D120" s="73">
        <v>1480</v>
      </c>
      <c r="E120" s="74">
        <v>43962</v>
      </c>
      <c r="F120" s="75" t="s">
        <v>41</v>
      </c>
      <c r="G120" s="356"/>
      <c r="H120" s="360"/>
    </row>
    <row r="121" spans="1:8" ht="18.75" x14ac:dyDescent="0.3">
      <c r="A121" s="352"/>
      <c r="B121" s="72" t="s">
        <v>110</v>
      </c>
      <c r="C121" s="72" t="s">
        <v>177</v>
      </c>
      <c r="D121" s="73">
        <v>3117.8</v>
      </c>
      <c r="E121" s="74">
        <v>43969</v>
      </c>
      <c r="F121" s="75" t="s">
        <v>41</v>
      </c>
      <c r="G121" s="356"/>
      <c r="H121" s="360"/>
    </row>
    <row r="122" spans="1:8" ht="18.75" x14ac:dyDescent="0.3">
      <c r="A122" s="352"/>
      <c r="B122" s="72" t="s">
        <v>99</v>
      </c>
      <c r="C122" s="72" t="s">
        <v>116</v>
      </c>
      <c r="D122" s="73">
        <v>528.64</v>
      </c>
      <c r="E122" s="74">
        <v>43970</v>
      </c>
      <c r="F122" s="75" t="s">
        <v>41</v>
      </c>
      <c r="G122" s="356"/>
      <c r="H122" s="360"/>
    </row>
    <row r="123" spans="1:8" ht="18.75" x14ac:dyDescent="0.3">
      <c r="A123" s="352"/>
      <c r="B123" s="72" t="s">
        <v>99</v>
      </c>
      <c r="C123" s="72" t="s">
        <v>223</v>
      </c>
      <c r="D123" s="73">
        <v>2065.02</v>
      </c>
      <c r="E123" s="74">
        <v>43970</v>
      </c>
      <c r="F123" s="75" t="s">
        <v>41</v>
      </c>
      <c r="G123" s="356"/>
      <c r="H123" s="360"/>
    </row>
    <row r="124" spans="1:8" ht="18.75" x14ac:dyDescent="0.3">
      <c r="A124" s="352"/>
      <c r="B124" s="72" t="s">
        <v>99</v>
      </c>
      <c r="C124" s="72" t="s">
        <v>316</v>
      </c>
      <c r="D124" s="73">
        <v>228.5</v>
      </c>
      <c r="E124" s="74">
        <v>43970</v>
      </c>
      <c r="F124" s="75" t="s">
        <v>41</v>
      </c>
      <c r="G124" s="356"/>
      <c r="H124" s="360"/>
    </row>
    <row r="125" spans="1:8" ht="18.75" x14ac:dyDescent="0.3">
      <c r="A125" s="352"/>
      <c r="B125" s="72" t="s">
        <v>99</v>
      </c>
      <c r="C125" s="93" t="s">
        <v>143</v>
      </c>
      <c r="D125" s="73">
        <v>3724.94</v>
      </c>
      <c r="E125" s="74">
        <v>43970</v>
      </c>
      <c r="F125" s="75" t="s">
        <v>41</v>
      </c>
      <c r="G125" s="356"/>
      <c r="H125" s="360"/>
    </row>
    <row r="126" spans="1:8" ht="18.75" x14ac:dyDescent="0.3">
      <c r="A126" s="352"/>
      <c r="B126" s="72" t="s">
        <v>110</v>
      </c>
      <c r="C126" s="93" t="s">
        <v>177</v>
      </c>
      <c r="D126" s="73">
        <v>3117.8</v>
      </c>
      <c r="E126" s="74">
        <v>43970</v>
      </c>
      <c r="F126" s="75" t="s">
        <v>41</v>
      </c>
      <c r="G126" s="356"/>
      <c r="H126" s="360"/>
    </row>
    <row r="127" spans="1:8" ht="18.75" x14ac:dyDescent="0.3">
      <c r="A127" s="352"/>
      <c r="B127" s="72" t="s">
        <v>131</v>
      </c>
      <c r="C127" s="93" t="s">
        <v>245</v>
      </c>
      <c r="D127" s="73">
        <v>284.07</v>
      </c>
      <c r="E127" s="74">
        <v>43976</v>
      </c>
      <c r="F127" s="75" t="s">
        <v>41</v>
      </c>
      <c r="G127" s="356"/>
      <c r="H127" s="360"/>
    </row>
    <row r="128" spans="1:8" ht="18.75" x14ac:dyDescent="0.3">
      <c r="A128" s="352"/>
      <c r="B128" s="72" t="s">
        <v>99</v>
      </c>
      <c r="C128" s="93" t="s">
        <v>317</v>
      </c>
      <c r="D128" s="73">
        <v>1993.82</v>
      </c>
      <c r="E128" s="74">
        <v>43977</v>
      </c>
      <c r="F128" s="75" t="s">
        <v>41</v>
      </c>
      <c r="G128" s="356"/>
      <c r="H128" s="360"/>
    </row>
    <row r="129" spans="1:8" ht="18.75" x14ac:dyDescent="0.3">
      <c r="A129" s="352"/>
      <c r="B129" s="72" t="s">
        <v>99</v>
      </c>
      <c r="C129" s="93" t="s">
        <v>116</v>
      </c>
      <c r="D129" s="73">
        <v>1061.3399999999999</v>
      </c>
      <c r="E129" s="74">
        <v>43977</v>
      </c>
      <c r="F129" s="75" t="s">
        <v>41</v>
      </c>
      <c r="G129" s="356"/>
      <c r="H129" s="360"/>
    </row>
    <row r="130" spans="1:8" ht="18.75" x14ac:dyDescent="0.3">
      <c r="A130" s="352"/>
      <c r="B130" s="72" t="s">
        <v>110</v>
      </c>
      <c r="C130" s="93" t="s">
        <v>177</v>
      </c>
      <c r="D130" s="73">
        <v>3117.8</v>
      </c>
      <c r="E130" s="74">
        <v>43977</v>
      </c>
      <c r="F130" s="75" t="s">
        <v>41</v>
      </c>
      <c r="G130" s="356"/>
      <c r="H130" s="360"/>
    </row>
    <row r="131" spans="1:8" ht="18.75" x14ac:dyDescent="0.3">
      <c r="A131" s="352"/>
      <c r="B131" s="72" t="s">
        <v>328</v>
      </c>
      <c r="C131" s="93" t="s">
        <v>330</v>
      </c>
      <c r="D131" s="73">
        <v>1314</v>
      </c>
      <c r="E131" s="74">
        <v>43979</v>
      </c>
      <c r="F131" s="75" t="s">
        <v>41</v>
      </c>
      <c r="G131" s="356"/>
      <c r="H131" s="360"/>
    </row>
    <row r="132" spans="1:8" ht="19.5" thickBot="1" x14ac:dyDescent="0.35">
      <c r="A132" s="352"/>
      <c r="B132" s="104"/>
      <c r="C132" s="104"/>
      <c r="D132" s="105"/>
      <c r="E132" s="106"/>
      <c r="F132" s="75"/>
      <c r="G132" s="356"/>
      <c r="H132" s="360"/>
    </row>
    <row r="133" spans="1:8" ht="19.5" thickBot="1" x14ac:dyDescent="0.35">
      <c r="A133" s="107"/>
      <c r="B133" s="81"/>
      <c r="C133" s="81"/>
      <c r="D133" s="108">
        <f>SUM(D117:D132)</f>
        <v>28919.839999999997</v>
      </c>
      <c r="E133" s="88"/>
      <c r="F133" s="81"/>
      <c r="G133" s="109"/>
      <c r="H133" s="110"/>
    </row>
    <row r="134" spans="1:8" ht="18.75" x14ac:dyDescent="0.3">
      <c r="A134" s="107"/>
      <c r="B134" s="81"/>
      <c r="C134" s="81"/>
      <c r="D134" s="87"/>
      <c r="E134" s="88"/>
      <c r="F134" s="81"/>
      <c r="G134" s="109"/>
      <c r="H134" s="110"/>
    </row>
    <row r="135" spans="1:8" ht="18.75" x14ac:dyDescent="0.3">
      <c r="A135" s="367" t="s">
        <v>95</v>
      </c>
      <c r="B135" s="104" t="s">
        <v>100</v>
      </c>
      <c r="C135" s="104" t="s">
        <v>111</v>
      </c>
      <c r="D135" s="105">
        <v>600</v>
      </c>
      <c r="E135" s="111">
        <v>43956</v>
      </c>
      <c r="F135" s="112" t="s">
        <v>41</v>
      </c>
      <c r="G135" s="363">
        <v>1.4999999999999999E-2</v>
      </c>
      <c r="H135" s="365">
        <v>3.1099999999999999E-2</v>
      </c>
    </row>
    <row r="136" spans="1:8" ht="18.75" x14ac:dyDescent="0.3">
      <c r="A136" s="367"/>
      <c r="B136" s="104" t="s">
        <v>66</v>
      </c>
      <c r="C136" s="113" t="s">
        <v>318</v>
      </c>
      <c r="D136" s="114">
        <v>186.12</v>
      </c>
      <c r="E136" s="111">
        <v>43956</v>
      </c>
      <c r="F136" s="112" t="s">
        <v>41</v>
      </c>
      <c r="G136" s="363"/>
      <c r="H136" s="365"/>
    </row>
    <row r="137" spans="1:8" ht="18.75" x14ac:dyDescent="0.3">
      <c r="A137" s="367"/>
      <c r="B137" s="112" t="s">
        <v>336</v>
      </c>
      <c r="C137" s="112" t="s">
        <v>335</v>
      </c>
      <c r="D137" s="115">
        <v>131.75</v>
      </c>
      <c r="E137" s="116">
        <v>43965</v>
      </c>
      <c r="F137" s="112" t="s">
        <v>41</v>
      </c>
      <c r="G137" s="363"/>
      <c r="H137" s="365"/>
    </row>
    <row r="138" spans="1:8" ht="19.5" thickBot="1" x14ac:dyDescent="0.35">
      <c r="A138" s="368"/>
      <c r="B138" s="98"/>
      <c r="C138" s="117"/>
      <c r="D138" s="118"/>
      <c r="E138" s="119"/>
      <c r="F138" s="120"/>
      <c r="G138" s="364"/>
      <c r="H138" s="366"/>
    </row>
    <row r="139" spans="1:8" ht="19.5" thickBot="1" x14ac:dyDescent="0.35">
      <c r="A139" s="107"/>
      <c r="B139" s="81"/>
      <c r="C139" s="81"/>
      <c r="D139" s="102">
        <f>SUM(D135:D138)</f>
        <v>917.87</v>
      </c>
      <c r="E139" s="88"/>
      <c r="F139" s="81"/>
      <c r="G139" s="109"/>
      <c r="H139" s="110"/>
    </row>
    <row r="140" spans="1:8" ht="19.5" thickBot="1" x14ac:dyDescent="0.35">
      <c r="A140" s="107"/>
      <c r="B140" s="81"/>
      <c r="C140" s="81"/>
      <c r="D140" s="87"/>
      <c r="E140" s="88"/>
      <c r="F140" s="81"/>
      <c r="G140" s="109"/>
      <c r="H140" s="110"/>
    </row>
    <row r="141" spans="1:8" ht="18.75" x14ac:dyDescent="0.3">
      <c r="A141" s="351" t="s">
        <v>26</v>
      </c>
      <c r="B141" s="89" t="s">
        <v>42</v>
      </c>
      <c r="C141" s="121" t="s">
        <v>102</v>
      </c>
      <c r="D141" s="122">
        <v>15204.33</v>
      </c>
      <c r="E141" s="123">
        <v>43955</v>
      </c>
      <c r="F141" s="92" t="s">
        <v>41</v>
      </c>
      <c r="G141" s="355">
        <f>D144/D194</f>
        <v>6.1899917104627333E-2</v>
      </c>
      <c r="H141" s="359">
        <v>0.1167</v>
      </c>
    </row>
    <row r="142" spans="1:8" ht="18.75" x14ac:dyDescent="0.3">
      <c r="A142" s="352"/>
      <c r="B142" s="124" t="s">
        <v>123</v>
      </c>
      <c r="C142" s="125" t="s">
        <v>145</v>
      </c>
      <c r="D142" s="126">
        <v>2466.88</v>
      </c>
      <c r="E142" s="127">
        <v>43970</v>
      </c>
      <c r="F142" s="128" t="s">
        <v>53</v>
      </c>
      <c r="G142" s="356"/>
      <c r="H142" s="360"/>
    </row>
    <row r="143" spans="1:8" ht="19.5" thickBot="1" x14ac:dyDescent="0.35">
      <c r="A143" s="354"/>
      <c r="B143" s="98"/>
      <c r="C143" s="97"/>
      <c r="D143" s="99"/>
      <c r="E143" s="100"/>
      <c r="F143" s="98" t="s">
        <v>53</v>
      </c>
      <c r="G143" s="358"/>
      <c r="H143" s="362"/>
    </row>
    <row r="144" spans="1:8" ht="19.5" thickBot="1" x14ac:dyDescent="0.35">
      <c r="A144" s="107"/>
      <c r="B144" s="129"/>
      <c r="C144" s="129"/>
      <c r="D144" s="102">
        <f>SUM(D141:D143)</f>
        <v>17671.21</v>
      </c>
      <c r="E144" s="130"/>
      <c r="F144" s="129"/>
      <c r="G144" s="109"/>
      <c r="H144" s="110"/>
    </row>
    <row r="145" spans="1:8" ht="18.75" x14ac:dyDescent="0.3">
      <c r="A145" s="107"/>
      <c r="B145" s="129"/>
      <c r="C145" s="129"/>
      <c r="D145" s="131"/>
      <c r="E145" s="130"/>
      <c r="F145" s="129"/>
      <c r="G145" s="109"/>
      <c r="H145" s="110"/>
    </row>
    <row r="146" spans="1:8" ht="18.75" x14ac:dyDescent="0.3">
      <c r="A146" s="107"/>
      <c r="B146" s="129"/>
      <c r="C146" s="129"/>
      <c r="D146" s="131"/>
      <c r="E146" s="130"/>
      <c r="F146" s="129"/>
      <c r="G146" s="109"/>
      <c r="H146" s="110"/>
    </row>
    <row r="147" spans="1:8" ht="18.75" x14ac:dyDescent="0.3">
      <c r="A147" s="367" t="s">
        <v>96</v>
      </c>
      <c r="B147" s="72" t="s">
        <v>54</v>
      </c>
      <c r="C147" s="75" t="s">
        <v>73</v>
      </c>
      <c r="D147" s="73">
        <v>1915.71</v>
      </c>
      <c r="E147" s="106">
        <v>43955</v>
      </c>
      <c r="F147" s="112" t="s">
        <v>41</v>
      </c>
      <c r="G147" s="363">
        <v>6.6699999999999995E-2</v>
      </c>
      <c r="H147" s="365">
        <v>0.1085</v>
      </c>
    </row>
    <row r="148" spans="1:8" ht="18.75" x14ac:dyDescent="0.3">
      <c r="A148" s="367"/>
      <c r="B148" s="72" t="s">
        <v>64</v>
      </c>
      <c r="C148" s="75" t="s">
        <v>112</v>
      </c>
      <c r="D148" s="73">
        <v>114.41</v>
      </c>
      <c r="E148" s="106">
        <v>43955</v>
      </c>
      <c r="F148" s="112" t="s">
        <v>40</v>
      </c>
      <c r="G148" s="363"/>
      <c r="H148" s="365"/>
    </row>
    <row r="149" spans="1:8" ht="18.75" x14ac:dyDescent="0.3">
      <c r="A149" s="367"/>
      <c r="B149" s="72" t="s">
        <v>64</v>
      </c>
      <c r="C149" s="75" t="s">
        <v>319</v>
      </c>
      <c r="D149" s="73">
        <v>302.88</v>
      </c>
      <c r="E149" s="106" t="s">
        <v>320</v>
      </c>
      <c r="F149" s="112" t="s">
        <v>40</v>
      </c>
      <c r="G149" s="363"/>
      <c r="H149" s="365"/>
    </row>
    <row r="150" spans="1:8" ht="18.75" x14ac:dyDescent="0.3">
      <c r="A150" s="367"/>
      <c r="B150" s="72" t="s">
        <v>89</v>
      </c>
      <c r="C150" s="75" t="s">
        <v>113</v>
      </c>
      <c r="D150" s="73">
        <v>339.09</v>
      </c>
      <c r="E150" s="106">
        <v>43962</v>
      </c>
      <c r="F150" s="112" t="s">
        <v>40</v>
      </c>
      <c r="G150" s="363"/>
      <c r="H150" s="365"/>
    </row>
    <row r="151" spans="1:8" ht="18.75" x14ac:dyDescent="0.3">
      <c r="A151" s="367"/>
      <c r="B151" s="72" t="s">
        <v>89</v>
      </c>
      <c r="C151" s="75" t="s">
        <v>114</v>
      </c>
      <c r="D151" s="73">
        <v>1750.86</v>
      </c>
      <c r="E151" s="106">
        <v>43962</v>
      </c>
      <c r="F151" s="112" t="s">
        <v>40</v>
      </c>
      <c r="G151" s="363"/>
      <c r="H151" s="365"/>
    </row>
    <row r="152" spans="1:8" ht="18.75" x14ac:dyDescent="0.3">
      <c r="A152" s="367"/>
      <c r="B152" s="75" t="s">
        <v>54</v>
      </c>
      <c r="C152" s="75" t="s">
        <v>73</v>
      </c>
      <c r="D152" s="115">
        <v>1838.67</v>
      </c>
      <c r="E152" s="116">
        <v>43962</v>
      </c>
      <c r="F152" s="112" t="s">
        <v>41</v>
      </c>
      <c r="G152" s="363"/>
      <c r="H152" s="365"/>
    </row>
    <row r="153" spans="1:8" ht="18.75" x14ac:dyDescent="0.3">
      <c r="A153" s="367"/>
      <c r="B153" s="96" t="s">
        <v>90</v>
      </c>
      <c r="C153" s="96" t="s">
        <v>321</v>
      </c>
      <c r="D153" s="132">
        <v>637.42999999999995</v>
      </c>
      <c r="E153" s="133">
        <v>43970</v>
      </c>
      <c r="F153" s="134" t="s">
        <v>40</v>
      </c>
      <c r="G153" s="363"/>
      <c r="H153" s="365"/>
    </row>
    <row r="154" spans="1:8" ht="18.75" x14ac:dyDescent="0.3">
      <c r="A154" s="367"/>
      <c r="B154" s="96" t="s">
        <v>90</v>
      </c>
      <c r="C154" s="96" t="s">
        <v>322</v>
      </c>
      <c r="D154" s="132">
        <v>4203.76</v>
      </c>
      <c r="E154" s="133">
        <v>43970</v>
      </c>
      <c r="F154" s="134" t="s">
        <v>40</v>
      </c>
      <c r="G154" s="363"/>
      <c r="H154" s="365"/>
    </row>
    <row r="155" spans="1:8" ht="18.75" x14ac:dyDescent="0.3">
      <c r="A155" s="367"/>
      <c r="B155" s="96" t="s">
        <v>54</v>
      </c>
      <c r="C155" s="96" t="s">
        <v>73</v>
      </c>
      <c r="D155" s="132">
        <v>1607.14</v>
      </c>
      <c r="E155" s="133">
        <v>43970</v>
      </c>
      <c r="F155" s="134" t="s">
        <v>41</v>
      </c>
      <c r="G155" s="363"/>
      <c r="H155" s="365"/>
    </row>
    <row r="156" spans="1:8" ht="18.75" x14ac:dyDescent="0.3">
      <c r="A156" s="367"/>
      <c r="B156" s="96" t="s">
        <v>54</v>
      </c>
      <c r="C156" s="96" t="s">
        <v>73</v>
      </c>
      <c r="D156" s="132">
        <v>1811.43</v>
      </c>
      <c r="E156" s="133">
        <v>43977</v>
      </c>
      <c r="F156" s="134" t="s">
        <v>41</v>
      </c>
      <c r="G156" s="363"/>
      <c r="H156" s="365"/>
    </row>
    <row r="157" spans="1:8" ht="19.5" thickBot="1" x14ac:dyDescent="0.35">
      <c r="A157" s="368"/>
      <c r="B157" s="97"/>
      <c r="C157" s="98"/>
      <c r="D157" s="99"/>
      <c r="E157" s="100"/>
      <c r="F157" s="135"/>
      <c r="G157" s="364"/>
      <c r="H157" s="366"/>
    </row>
    <row r="158" spans="1:8" ht="19.5" thickBot="1" x14ac:dyDescent="0.35">
      <c r="A158" s="382"/>
      <c r="B158" s="383"/>
      <c r="C158" s="81"/>
      <c r="D158" s="136">
        <f>SUM(D147:D157)</f>
        <v>14521.380000000001</v>
      </c>
      <c r="E158" s="88"/>
      <c r="F158" s="81"/>
      <c r="G158" s="109"/>
      <c r="H158" s="110"/>
    </row>
    <row r="159" spans="1:8" ht="19.5" thickBot="1" x14ac:dyDescent="0.35">
      <c r="A159" s="368"/>
      <c r="B159" s="384"/>
      <c r="C159" s="81"/>
      <c r="D159" s="87"/>
      <c r="E159" s="88"/>
      <c r="F159" s="81"/>
      <c r="G159" s="109"/>
      <c r="H159" s="110"/>
    </row>
    <row r="160" spans="1:8" ht="18.75" x14ac:dyDescent="0.3">
      <c r="A160" s="367" t="s">
        <v>97</v>
      </c>
      <c r="B160" s="137" t="s">
        <v>61</v>
      </c>
      <c r="C160" s="138" t="s">
        <v>125</v>
      </c>
      <c r="D160" s="139">
        <v>10.45</v>
      </c>
      <c r="E160" s="116">
        <v>43956</v>
      </c>
      <c r="F160" s="140" t="s">
        <v>43</v>
      </c>
      <c r="G160" s="363">
        <v>6.9999999999999999E-4</v>
      </c>
      <c r="H160" s="365">
        <v>6.9999999999999999E-4</v>
      </c>
    </row>
    <row r="161" spans="1:8" ht="18.75" x14ac:dyDescent="0.3">
      <c r="A161" s="367"/>
      <c r="B161" s="137" t="s">
        <v>61</v>
      </c>
      <c r="C161" s="141" t="s">
        <v>125</v>
      </c>
      <c r="D161" s="142">
        <v>10.45</v>
      </c>
      <c r="E161" s="143">
        <v>43956</v>
      </c>
      <c r="F161" s="144" t="s">
        <v>43</v>
      </c>
      <c r="G161" s="363"/>
      <c r="H161" s="365"/>
    </row>
    <row r="162" spans="1:8" ht="18.75" x14ac:dyDescent="0.3">
      <c r="A162" s="367"/>
      <c r="B162" s="137" t="s">
        <v>61</v>
      </c>
      <c r="C162" s="141" t="s">
        <v>125</v>
      </c>
      <c r="D162" s="142">
        <v>10.45</v>
      </c>
      <c r="E162" s="143">
        <v>43958</v>
      </c>
      <c r="F162" s="144" t="s">
        <v>43</v>
      </c>
      <c r="G162" s="363"/>
      <c r="H162" s="365"/>
    </row>
    <row r="163" spans="1:8" ht="18.75" x14ac:dyDescent="0.3">
      <c r="A163" s="367"/>
      <c r="B163" s="137" t="s">
        <v>61</v>
      </c>
      <c r="C163" s="141" t="s">
        <v>125</v>
      </c>
      <c r="D163" s="142">
        <v>10.45</v>
      </c>
      <c r="E163" s="143">
        <v>43958</v>
      </c>
      <c r="F163" s="144" t="s">
        <v>43</v>
      </c>
      <c r="G163" s="363"/>
      <c r="H163" s="365"/>
    </row>
    <row r="164" spans="1:8" ht="18.75" x14ac:dyDescent="0.3">
      <c r="A164" s="367"/>
      <c r="B164" s="137" t="s">
        <v>61</v>
      </c>
      <c r="C164" s="141" t="s">
        <v>125</v>
      </c>
      <c r="D164" s="142">
        <v>10.45</v>
      </c>
      <c r="E164" s="143">
        <v>43959</v>
      </c>
      <c r="F164" s="144" t="s">
        <v>43</v>
      </c>
      <c r="G164" s="363"/>
      <c r="H164" s="365"/>
    </row>
    <row r="165" spans="1:8" ht="18.75" x14ac:dyDescent="0.3">
      <c r="A165" s="367"/>
      <c r="B165" s="137" t="s">
        <v>61</v>
      </c>
      <c r="C165" s="141" t="s">
        <v>125</v>
      </c>
      <c r="D165" s="142">
        <v>10.45</v>
      </c>
      <c r="E165" s="143">
        <v>43959</v>
      </c>
      <c r="F165" s="144" t="s">
        <v>43</v>
      </c>
      <c r="G165" s="363"/>
      <c r="H165" s="365"/>
    </row>
    <row r="166" spans="1:8" ht="18.75" x14ac:dyDescent="0.3">
      <c r="A166" s="367"/>
      <c r="B166" s="137" t="s">
        <v>61</v>
      </c>
      <c r="C166" s="141" t="s">
        <v>125</v>
      </c>
      <c r="D166" s="142">
        <v>10.45</v>
      </c>
      <c r="E166" s="143">
        <v>43962</v>
      </c>
      <c r="F166" s="144" t="s">
        <v>43</v>
      </c>
      <c r="G166" s="363"/>
      <c r="H166" s="365"/>
    </row>
    <row r="167" spans="1:8" ht="18.75" x14ac:dyDescent="0.3">
      <c r="A167" s="367"/>
      <c r="B167" s="137" t="s">
        <v>61</v>
      </c>
      <c r="C167" s="141" t="s">
        <v>125</v>
      </c>
      <c r="D167" s="142">
        <v>10.45</v>
      </c>
      <c r="E167" s="143">
        <v>43964</v>
      </c>
      <c r="F167" s="144" t="s">
        <v>43</v>
      </c>
      <c r="G167" s="363"/>
      <c r="H167" s="365"/>
    </row>
    <row r="168" spans="1:8" ht="18.75" x14ac:dyDescent="0.3">
      <c r="A168" s="367"/>
      <c r="B168" s="137" t="s">
        <v>61</v>
      </c>
      <c r="C168" s="141" t="s">
        <v>125</v>
      </c>
      <c r="D168" s="142">
        <v>10.45</v>
      </c>
      <c r="E168" s="143">
        <v>43969</v>
      </c>
      <c r="F168" s="144" t="s">
        <v>43</v>
      </c>
      <c r="G168" s="363"/>
      <c r="H168" s="365"/>
    </row>
    <row r="169" spans="1:8" ht="18.75" x14ac:dyDescent="0.3">
      <c r="A169" s="367"/>
      <c r="B169" s="137" t="s">
        <v>61</v>
      </c>
      <c r="C169" s="141" t="s">
        <v>130</v>
      </c>
      <c r="D169" s="142">
        <v>84</v>
      </c>
      <c r="E169" s="143">
        <v>43976</v>
      </c>
      <c r="F169" s="144" t="s">
        <v>43</v>
      </c>
      <c r="G169" s="363"/>
      <c r="H169" s="365"/>
    </row>
    <row r="170" spans="1:8" ht="18.75" x14ac:dyDescent="0.3">
      <c r="A170" s="367"/>
      <c r="B170" s="137" t="s">
        <v>61</v>
      </c>
      <c r="C170" s="141" t="s">
        <v>248</v>
      </c>
      <c r="D170" s="142">
        <v>52.35</v>
      </c>
      <c r="E170" s="143">
        <v>43976</v>
      </c>
      <c r="F170" s="144" t="s">
        <v>43</v>
      </c>
      <c r="G170" s="363"/>
      <c r="H170" s="365"/>
    </row>
    <row r="171" spans="1:8" ht="18.75" x14ac:dyDescent="0.3">
      <c r="A171" s="367"/>
      <c r="B171" s="137" t="s">
        <v>61</v>
      </c>
      <c r="C171" s="141" t="s">
        <v>329</v>
      </c>
      <c r="D171" s="142">
        <v>6.5</v>
      </c>
      <c r="E171" s="143">
        <v>43976</v>
      </c>
      <c r="F171" s="144" t="s">
        <v>43</v>
      </c>
      <c r="G171" s="363"/>
      <c r="H171" s="365"/>
    </row>
    <row r="172" spans="1:8" ht="18.75" x14ac:dyDescent="0.3">
      <c r="A172" s="367"/>
      <c r="B172" s="137" t="s">
        <v>61</v>
      </c>
      <c r="C172" s="141" t="s">
        <v>63</v>
      </c>
      <c r="D172" s="142">
        <v>1.2</v>
      </c>
      <c r="E172" s="143">
        <v>43977</v>
      </c>
      <c r="F172" s="144" t="s">
        <v>43</v>
      </c>
      <c r="G172" s="363"/>
      <c r="H172" s="365"/>
    </row>
    <row r="173" spans="1:8" ht="18.75" x14ac:dyDescent="0.3">
      <c r="A173" s="367"/>
      <c r="B173" s="137" t="s">
        <v>61</v>
      </c>
      <c r="C173" s="141" t="s">
        <v>63</v>
      </c>
      <c r="D173" s="142">
        <v>1.2</v>
      </c>
      <c r="E173" s="143">
        <v>43977</v>
      </c>
      <c r="F173" s="144" t="s">
        <v>43</v>
      </c>
      <c r="G173" s="363"/>
      <c r="H173" s="365"/>
    </row>
    <row r="174" spans="1:8" ht="18.75" x14ac:dyDescent="0.3">
      <c r="A174" s="367"/>
      <c r="B174" s="137" t="s">
        <v>61</v>
      </c>
      <c r="C174" s="141" t="s">
        <v>125</v>
      </c>
      <c r="D174" s="142">
        <v>10.45</v>
      </c>
      <c r="E174" s="143">
        <v>43978</v>
      </c>
      <c r="F174" s="144" t="s">
        <v>43</v>
      </c>
      <c r="G174" s="363"/>
      <c r="H174" s="365"/>
    </row>
    <row r="175" spans="1:8" ht="19.5" thickBot="1" x14ac:dyDescent="0.35">
      <c r="A175" s="368"/>
      <c r="B175" s="145"/>
      <c r="C175" s="117"/>
      <c r="D175" s="146"/>
      <c r="E175" s="147"/>
      <c r="F175" s="145"/>
      <c r="G175" s="364"/>
      <c r="H175" s="366"/>
    </row>
    <row r="176" spans="1:8" ht="19.5" thickBot="1" x14ac:dyDescent="0.35">
      <c r="A176" s="107"/>
      <c r="B176" s="81"/>
      <c r="C176" s="81"/>
      <c r="D176" s="148">
        <f>SUM(D160:D174)</f>
        <v>249.74999999999997</v>
      </c>
      <c r="E176" s="88"/>
      <c r="F176" s="81"/>
      <c r="G176" s="109"/>
      <c r="H176" s="110"/>
    </row>
    <row r="177" spans="1:8" ht="19.5" thickBot="1" x14ac:dyDescent="0.35">
      <c r="A177" s="107"/>
      <c r="B177" s="81"/>
      <c r="C177" s="81"/>
      <c r="D177" s="87"/>
      <c r="E177" s="88"/>
      <c r="F177" s="81"/>
      <c r="G177" s="109"/>
      <c r="H177" s="110"/>
    </row>
    <row r="178" spans="1:8" ht="18.75" x14ac:dyDescent="0.3">
      <c r="A178" s="351" t="s">
        <v>27</v>
      </c>
      <c r="B178" s="89" t="s">
        <v>129</v>
      </c>
      <c r="C178" s="89" t="s">
        <v>144</v>
      </c>
      <c r="D178" s="90">
        <v>1125</v>
      </c>
      <c r="E178" s="91">
        <v>43956</v>
      </c>
      <c r="F178" s="92" t="s">
        <v>45</v>
      </c>
      <c r="G178" s="355">
        <f>D185/D194</f>
        <v>2.6963572098745146E-2</v>
      </c>
      <c r="H178" s="359">
        <v>9.7999999999999997E-3</v>
      </c>
    </row>
    <row r="179" spans="1:8" ht="18.75" x14ac:dyDescent="0.3">
      <c r="A179" s="385"/>
      <c r="B179" s="149" t="s">
        <v>191</v>
      </c>
      <c r="C179" s="149" t="s">
        <v>192</v>
      </c>
      <c r="D179" s="150">
        <v>222.57</v>
      </c>
      <c r="E179" s="151">
        <v>43957</v>
      </c>
      <c r="F179" s="152" t="s">
        <v>41</v>
      </c>
      <c r="G179" s="386"/>
      <c r="H179" s="387"/>
    </row>
    <row r="180" spans="1:8" ht="18.75" x14ac:dyDescent="0.3">
      <c r="A180" s="385"/>
      <c r="B180" s="149" t="s">
        <v>129</v>
      </c>
      <c r="C180" s="149" t="s">
        <v>324</v>
      </c>
      <c r="D180" s="150">
        <v>1125</v>
      </c>
      <c r="E180" s="151">
        <v>43962</v>
      </c>
      <c r="F180" s="152" t="s">
        <v>45</v>
      </c>
      <c r="G180" s="386"/>
      <c r="H180" s="387"/>
    </row>
    <row r="181" spans="1:8" ht="18.75" x14ac:dyDescent="0.3">
      <c r="A181" s="352"/>
      <c r="B181" s="72" t="s">
        <v>129</v>
      </c>
      <c r="C181" s="75" t="s">
        <v>323</v>
      </c>
      <c r="D181" s="153">
        <v>1125</v>
      </c>
      <c r="E181" s="154">
        <v>43969</v>
      </c>
      <c r="F181" s="155" t="s">
        <v>45</v>
      </c>
      <c r="G181" s="356"/>
      <c r="H181" s="360"/>
    </row>
    <row r="182" spans="1:8" ht="18.75" x14ac:dyDescent="0.3">
      <c r="A182" s="352"/>
      <c r="B182" s="72" t="s">
        <v>101</v>
      </c>
      <c r="C182" s="75" t="s">
        <v>325</v>
      </c>
      <c r="D182" s="153">
        <v>2975</v>
      </c>
      <c r="E182" s="154">
        <v>43977</v>
      </c>
      <c r="F182" s="155" t="s">
        <v>45</v>
      </c>
      <c r="G182" s="356"/>
      <c r="H182" s="360"/>
    </row>
    <row r="183" spans="1:8" ht="18.75" x14ac:dyDescent="0.3">
      <c r="A183" s="353"/>
      <c r="B183" s="77" t="s">
        <v>129</v>
      </c>
      <c r="C183" s="96" t="s">
        <v>326</v>
      </c>
      <c r="D183" s="156">
        <v>1125</v>
      </c>
      <c r="E183" s="157">
        <v>43978</v>
      </c>
      <c r="F183" s="158" t="s">
        <v>45</v>
      </c>
      <c r="G183" s="357"/>
      <c r="H183" s="361"/>
    </row>
    <row r="184" spans="1:8" ht="19.5" thickBot="1" x14ac:dyDescent="0.35">
      <c r="A184" s="354"/>
      <c r="B184" s="159"/>
      <c r="C184" s="98"/>
      <c r="D184" s="99"/>
      <c r="E184" s="100"/>
      <c r="F184" s="98"/>
      <c r="G184" s="358"/>
      <c r="H184" s="362"/>
    </row>
    <row r="185" spans="1:8" ht="19.5" thickBot="1" x14ac:dyDescent="0.35">
      <c r="A185" s="107"/>
      <c r="B185" s="81"/>
      <c r="C185" s="81"/>
      <c r="D185" s="102">
        <f>SUM(D178:D184)</f>
        <v>7697.57</v>
      </c>
      <c r="E185" s="88"/>
      <c r="F185" s="160"/>
      <c r="G185" s="161"/>
      <c r="H185" s="162"/>
    </row>
    <row r="186" spans="1:8" ht="18.75" x14ac:dyDescent="0.3">
      <c r="A186" s="107"/>
      <c r="B186" s="81"/>
      <c r="C186" s="81"/>
      <c r="D186" s="87"/>
      <c r="E186" s="88"/>
      <c r="F186" s="160"/>
      <c r="G186" s="161"/>
      <c r="H186" s="162"/>
    </row>
    <row r="187" spans="1:8" ht="18.75" x14ac:dyDescent="0.3">
      <c r="A187" s="367" t="s">
        <v>68</v>
      </c>
      <c r="B187" s="163" t="s">
        <v>189</v>
      </c>
      <c r="C187" s="163" t="s">
        <v>327</v>
      </c>
      <c r="D187" s="139">
        <v>5000</v>
      </c>
      <c r="E187" s="116">
        <v>43957</v>
      </c>
      <c r="F187" s="112" t="s">
        <v>45</v>
      </c>
      <c r="G187" s="363">
        <v>0</v>
      </c>
      <c r="H187" s="369">
        <v>2.9600000000000001E-2</v>
      </c>
    </row>
    <row r="188" spans="1:8" ht="18.75" x14ac:dyDescent="0.3">
      <c r="A188" s="367"/>
      <c r="B188" s="164" t="s">
        <v>189</v>
      </c>
      <c r="C188" s="75" t="s">
        <v>332</v>
      </c>
      <c r="D188" s="115">
        <v>1520.02</v>
      </c>
      <c r="E188" s="116">
        <v>43966</v>
      </c>
      <c r="F188" s="112" t="s">
        <v>45</v>
      </c>
      <c r="G188" s="363"/>
      <c r="H188" s="369"/>
    </row>
    <row r="189" spans="1:8" ht="18.75" x14ac:dyDescent="0.3">
      <c r="A189" s="367"/>
      <c r="B189" s="75"/>
      <c r="C189" s="75"/>
      <c r="D189" s="115"/>
      <c r="E189" s="116"/>
      <c r="F189" s="112"/>
      <c r="G189" s="363"/>
      <c r="H189" s="369"/>
    </row>
    <row r="190" spans="1:8" ht="18.75" x14ac:dyDescent="0.3">
      <c r="A190" s="367"/>
      <c r="B190" s="75"/>
      <c r="C190" s="75"/>
      <c r="D190" s="115"/>
      <c r="E190" s="116"/>
      <c r="F190" s="112"/>
      <c r="G190" s="363"/>
      <c r="H190" s="369"/>
    </row>
    <row r="191" spans="1:8" ht="19.5" thickBot="1" x14ac:dyDescent="0.35">
      <c r="A191" s="368"/>
      <c r="B191" s="97"/>
      <c r="C191" s="98"/>
      <c r="D191" s="99"/>
      <c r="E191" s="100"/>
      <c r="F191" s="135"/>
      <c r="G191" s="364"/>
      <c r="H191" s="370"/>
    </row>
    <row r="192" spans="1:8" ht="19.5" thickBot="1" x14ac:dyDescent="0.35">
      <c r="A192" s="165"/>
      <c r="B192" s="166"/>
      <c r="C192" s="166"/>
      <c r="D192" s="167">
        <f>SUM(D187:D191)</f>
        <v>6520.02</v>
      </c>
      <c r="E192" s="168"/>
      <c r="F192" s="166"/>
      <c r="G192" s="169"/>
      <c r="H192" s="170"/>
    </row>
    <row r="193" spans="1:8" ht="19.5" thickBot="1" x14ac:dyDescent="0.35">
      <c r="A193" s="81"/>
      <c r="B193" s="81"/>
      <c r="C193" s="81"/>
      <c r="D193" s="171"/>
      <c r="E193" s="172"/>
      <c r="F193" s="81"/>
      <c r="G193" s="84"/>
      <c r="H193" s="85"/>
    </row>
    <row r="194" spans="1:8" ht="19.5" thickBot="1" x14ac:dyDescent="0.35">
      <c r="A194" s="173" t="s">
        <v>30</v>
      </c>
      <c r="B194" s="174"/>
      <c r="C194" s="174"/>
      <c r="D194" s="175">
        <f>D192+D185+D176+D158+D144+D139+D133+D114+D54</f>
        <v>285480.35000000003</v>
      </c>
      <c r="E194" s="176"/>
      <c r="F194" s="177"/>
      <c r="G194" s="178"/>
      <c r="H194" s="179"/>
    </row>
    <row r="195" spans="1:8" ht="18.75" x14ac:dyDescent="0.3">
      <c r="A195" s="180"/>
      <c r="B195" s="180"/>
      <c r="C195" s="180"/>
      <c r="D195" s="181"/>
      <c r="E195" s="182"/>
      <c r="F195" s="180"/>
      <c r="G195" s="183"/>
      <c r="H195" s="184"/>
    </row>
    <row r="196" spans="1:8" ht="18.75" x14ac:dyDescent="0.3">
      <c r="A196" s="180"/>
      <c r="B196" s="180"/>
      <c r="C196" s="180"/>
      <c r="D196" s="181"/>
      <c r="E196" s="182"/>
      <c r="F196" s="180"/>
      <c r="G196" s="183"/>
      <c r="H196" s="184"/>
    </row>
    <row r="197" spans="1:8" ht="18.75" x14ac:dyDescent="0.3">
      <c r="A197" s="180"/>
      <c r="B197" s="180"/>
      <c r="C197" s="180"/>
      <c r="D197" s="181"/>
      <c r="E197" s="182"/>
      <c r="F197" s="180"/>
      <c r="G197" s="183"/>
      <c r="H197" s="184"/>
    </row>
    <row r="198" spans="1:8" ht="18.75" x14ac:dyDescent="0.3">
      <c r="A198" s="180"/>
      <c r="B198" s="180"/>
      <c r="C198" s="180"/>
      <c r="D198" s="181"/>
      <c r="E198" s="182"/>
      <c r="F198" s="180"/>
      <c r="G198" s="183"/>
      <c r="H198" s="184"/>
    </row>
    <row r="199" spans="1:8" ht="18.75" x14ac:dyDescent="0.3">
      <c r="A199" s="180"/>
      <c r="B199" s="180"/>
      <c r="C199" s="180"/>
      <c r="D199" s="181"/>
      <c r="E199" s="182"/>
      <c r="F199" s="180"/>
      <c r="G199" s="183"/>
      <c r="H199" s="184"/>
    </row>
    <row r="200" spans="1:8" ht="18.75" x14ac:dyDescent="0.3">
      <c r="A200" s="180"/>
      <c r="B200" s="180"/>
      <c r="C200" s="180"/>
      <c r="D200" s="181"/>
      <c r="E200" s="182"/>
      <c r="F200" s="180"/>
      <c r="G200" s="183"/>
      <c r="H200" s="184"/>
    </row>
    <row r="201" spans="1:8" ht="26.25" x14ac:dyDescent="0.4">
      <c r="A201" s="180"/>
      <c r="B201" s="388"/>
      <c r="C201" s="388"/>
      <c r="D201" s="181"/>
      <c r="E201" s="182"/>
      <c r="F201" s="180"/>
      <c r="G201" s="183"/>
      <c r="H201" s="184"/>
    </row>
    <row r="202" spans="1:8" ht="26.25" x14ac:dyDescent="0.4">
      <c r="A202" s="180"/>
      <c r="B202" s="388"/>
      <c r="C202" s="389" t="s">
        <v>333</v>
      </c>
      <c r="D202" s="390"/>
      <c r="E202" s="182"/>
      <c r="F202" s="180"/>
      <c r="G202" s="183"/>
      <c r="H202" s="184"/>
    </row>
    <row r="203" spans="1:8" ht="26.25" x14ac:dyDescent="0.4">
      <c r="A203" s="180"/>
      <c r="B203" s="388"/>
      <c r="C203" s="388" t="s">
        <v>14</v>
      </c>
      <c r="D203" s="181"/>
      <c r="E203" s="182"/>
      <c r="F203" s="180"/>
      <c r="G203" s="183"/>
      <c r="H203" s="184"/>
    </row>
  </sheetData>
  <mergeCells count="39">
    <mergeCell ref="A187:A191"/>
    <mergeCell ref="G187:G191"/>
    <mergeCell ref="H187:H191"/>
    <mergeCell ref="A1:H5"/>
    <mergeCell ref="A6:H7"/>
    <mergeCell ref="A158:B159"/>
    <mergeCell ref="A160:A175"/>
    <mergeCell ref="G160:G175"/>
    <mergeCell ref="H160:H175"/>
    <mergeCell ref="A178:A184"/>
    <mergeCell ref="G178:G184"/>
    <mergeCell ref="H178:H184"/>
    <mergeCell ref="A141:A143"/>
    <mergeCell ref="G141:G143"/>
    <mergeCell ref="H141:H143"/>
    <mergeCell ref="A147:A157"/>
    <mergeCell ref="G147:G157"/>
    <mergeCell ref="H147:H157"/>
    <mergeCell ref="A117:A132"/>
    <mergeCell ref="G117:G132"/>
    <mergeCell ref="H117:H132"/>
    <mergeCell ref="A135:A138"/>
    <mergeCell ref="G135:G138"/>
    <mergeCell ref="H135:H138"/>
    <mergeCell ref="A17:A53"/>
    <mergeCell ref="G17:G53"/>
    <mergeCell ref="H17:H53"/>
    <mergeCell ref="A56:A113"/>
    <mergeCell ref="G56:G113"/>
    <mergeCell ref="H56:H113"/>
    <mergeCell ref="A14:H14"/>
    <mergeCell ref="A15:A16"/>
    <mergeCell ref="B15:B16"/>
    <mergeCell ref="C15:C16"/>
    <mergeCell ref="D15:D16"/>
    <mergeCell ref="E15:E16"/>
    <mergeCell ref="F15:F16"/>
    <mergeCell ref="G15:G16"/>
    <mergeCell ref="H15:H16"/>
  </mergeCells>
  <pageMargins left="0.511811024" right="0.511811024" top="0.78740157499999996" bottom="0.78740157499999996" header="0.31496062000000002" footer="0.31496062000000002"/>
  <pageSetup paperSize="9" scale="51" fitToHeight="0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1121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OSC </vt:lpstr>
      <vt:lpstr>Caixa diário</vt:lpstr>
      <vt:lpstr>Grupo Despesas</vt:lpstr>
      <vt:lpstr>'OSC '!__xlnm__FilterDatabase</vt:lpstr>
      <vt:lpstr>'OSC '!__xlnm__FilterDatabase_0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revision>169</cp:revision>
  <cp:lastPrinted>2021-05-06T12:41:10Z</cp:lastPrinted>
  <dcterms:created xsi:type="dcterms:W3CDTF">2014-10-01T16:57:45Z</dcterms:created>
  <dcterms:modified xsi:type="dcterms:W3CDTF">2021-05-06T12:45:13Z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