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lanilhas mensais - 2020\"/>
    </mc:Choice>
  </mc:AlternateContent>
  <bookViews>
    <workbookView xWindow="0" yWindow="0" windowWidth="15360" windowHeight="7050" tabRatio="500" activeTab="1"/>
  </bookViews>
  <sheets>
    <sheet name="OSC " sheetId="1" r:id="rId1"/>
    <sheet name="Caixa diário" sheetId="8" r:id="rId2"/>
    <sheet name="Grupo Despesas" sheetId="4" r:id="rId3"/>
  </sheets>
  <definedNames>
    <definedName name="__xlnm__FilterDatabase" localSheetId="0">'OSC '!$C$28:$H$188</definedName>
    <definedName name="__xlnm__FilterDatabase_0" localSheetId="0">'OSC '!$C$28:$H$188</definedName>
  </definedNames>
  <calcPr calcId="162913"/>
</workbook>
</file>

<file path=xl/calcChain.xml><?xml version="1.0" encoding="utf-8"?>
<calcChain xmlns="http://schemas.openxmlformats.org/spreadsheetml/2006/main">
  <c r="D119" i="4" l="1"/>
  <c r="D59" i="4"/>
  <c r="M289" i="8" l="1"/>
  <c r="L289" i="8"/>
  <c r="M278" i="8"/>
  <c r="L272" i="8"/>
  <c r="M264" i="8"/>
  <c r="M259" i="8"/>
  <c r="M272" i="8" s="1"/>
  <c r="L253" i="8"/>
  <c r="M235" i="8"/>
  <c r="M222" i="8"/>
  <c r="M216" i="8"/>
  <c r="M253" i="8" s="1"/>
  <c r="M209" i="8"/>
  <c r="L209" i="8"/>
  <c r="M200" i="8"/>
  <c r="L191" i="8"/>
  <c r="M185" i="8"/>
  <c r="M176" i="8"/>
  <c r="M156" i="8"/>
  <c r="M191" i="8" s="1"/>
  <c r="M147" i="8"/>
  <c r="L147" i="8"/>
  <c r="M137" i="8"/>
  <c r="K134" i="8"/>
  <c r="L130" i="8"/>
  <c r="M120" i="8"/>
  <c r="M115" i="8"/>
  <c r="M101" i="8"/>
  <c r="M96" i="8"/>
  <c r="M130" i="8" s="1"/>
  <c r="L87" i="8"/>
  <c r="M83" i="8"/>
  <c r="M87" i="8" s="1"/>
  <c r="M69" i="8"/>
  <c r="L69" i="8"/>
  <c r="L291" i="8" s="1"/>
  <c r="K28" i="8"/>
  <c r="J28" i="8"/>
  <c r="K24" i="8"/>
  <c r="K11" i="8"/>
  <c r="K30" i="8" s="1"/>
  <c r="J11" i="8"/>
  <c r="J30" i="8" s="1"/>
  <c r="K10" i="8"/>
  <c r="M291" i="8" l="1"/>
  <c r="E188" i="1"/>
  <c r="D150" i="4" l="1"/>
  <c r="D192" i="4" l="1"/>
  <c r="D166" i="4" l="1"/>
  <c r="H24" i="1" l="1"/>
  <c r="D144" i="4" l="1"/>
  <c r="D212" i="4" l="1"/>
  <c r="D206" i="4"/>
  <c r="D138" i="4"/>
  <c r="D214" i="4" l="1"/>
  <c r="G194" i="4" s="1"/>
  <c r="G146" i="4" l="1"/>
</calcChain>
</file>

<file path=xl/comments1.xml><?xml version="1.0" encoding="utf-8"?>
<comments xmlns="http://schemas.openxmlformats.org/spreadsheetml/2006/main">
  <authors>
    <author xml:space="preserve"> </author>
    <author>DERLEI MIRIAN PAULICCI PINHATA</author>
  </authors>
  <commentList>
    <comment ref="A17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NÃO É O PROVISIONADO E SIM O EFETIVAMENTE  RECEBIDO.</t>
        </r>
      </text>
    </comment>
    <comment ref="A18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Ex: se no ultimo dia do mês não der tempo de depositar o dinheiro, e depositar no mês subsequente é para colocar o valor na próxima planilha, ou seja no mês que foi creditado.</t>
        </r>
      </text>
    </comment>
    <comment ref="A19" authorId="0" shapeId="0">
      <text>
        <r>
          <rPr>
            <b/>
            <sz val="9"/>
            <color indexed="8"/>
            <rFont val="Segoe UI"/>
            <family val="2"/>
          </rPr>
          <t xml:space="preserve">Caso a OSC receba recursos do Município
</t>
        </r>
        <r>
          <rPr>
            <sz val="9"/>
            <color indexed="8"/>
            <rFont val="Segoe UI"/>
            <family val="2"/>
          </rPr>
          <t>Fazer uma planilha a parte demonstranto o valor recebido e suas despesas.</t>
        </r>
      </text>
    </comment>
    <comment ref="A20" authorId="0" shapeId="0">
      <text>
        <r>
          <rPr>
            <sz val="9"/>
            <color indexed="8"/>
            <rFont val="Segoe UI"/>
            <family val="2"/>
          </rPr>
          <t xml:space="preserve">Valor dos rendimentos de </t>
        </r>
        <r>
          <rPr>
            <sz val="9"/>
            <color indexed="8"/>
            <rFont val="Segoe UI"/>
            <family val="2"/>
          </rPr>
          <t xml:space="preserve">aplicações financeiras, poupanças, tec - rendimento líquido.
</t>
        </r>
      </text>
    </comment>
    <comment ref="A21" authorId="0" shapeId="0">
      <text>
        <r>
          <rPr>
            <sz val="9"/>
            <color indexed="8"/>
            <rFont val="Segoe UI"/>
            <family val="2"/>
          </rPr>
          <t xml:space="preserve">Recebimentos de aportes da OSC, doações e recebimentos de R$ 1,00 das refeições servidas além da cota estabelecida.
</t>
        </r>
      </text>
    </comment>
    <comment ref="A22" authorId="1" shapeId="0">
      <text>
        <r>
          <rPr>
            <sz val="9"/>
            <color indexed="81"/>
            <rFont val="Segoe UI"/>
            <family val="2"/>
          </rPr>
          <t xml:space="preserve">Soma dos valores: saldo anterior + valores recebidos + rendimentos de aplicações + outras receitas.
</t>
        </r>
      </text>
    </comment>
    <comment ref="A23" authorId="1" shapeId="0">
      <text>
        <r>
          <rPr>
            <sz val="9"/>
            <color indexed="81"/>
            <rFont val="Segoe UI"/>
            <family val="2"/>
          </rPr>
          <t xml:space="preserve">Despesas pagas no mês (consta débito no extrato) + despesas de Caixa - se houver
</t>
        </r>
      </text>
    </comment>
    <comment ref="A24" authorId="1" shapeId="0">
      <text>
        <r>
          <rPr>
            <sz val="9"/>
            <color indexed="81"/>
            <rFont val="Segoe UI"/>
            <family val="2"/>
          </rPr>
          <t>Esse resultado deverá obrigatoriamente  BATER com a soma dos extratos bancários + saldo do Caixa (se houver).</t>
        </r>
      </text>
    </comment>
    <comment ref="E24" authorId="1" shapeId="0">
      <text>
        <r>
          <rPr>
            <sz val="9"/>
            <color indexed="81"/>
            <rFont val="Segoe UI"/>
            <family val="2"/>
          </rPr>
          <t xml:space="preserve">Soma dos saldos dos extratos (c/c + aplicações + poupança)
</t>
        </r>
      </text>
    </comment>
    <comment ref="G28" authorId="0" shapeId="0">
      <text>
        <r>
          <rPr>
            <sz val="9"/>
            <color indexed="8"/>
            <rFont val="Segoe UI"/>
            <family val="2"/>
          </rPr>
          <t>A ordem da</t>
        </r>
        <r>
          <rPr>
            <sz val="9"/>
            <color indexed="8"/>
            <rFont val="Segoe UI"/>
            <family val="2"/>
          </rPr>
          <t xml:space="preserve"> planilha deverá ser, obrigatoriamente, o ordem de pagamento e não a de emissão da NF. 
</t>
        </r>
        <r>
          <rPr>
            <b/>
            <sz val="9"/>
            <color indexed="8"/>
            <rFont val="Segoe UI"/>
            <family val="2"/>
          </rPr>
          <t>OBS: DEIXAR AS NOTAS ARQUIVADAS NA MESMA ORDEM DA PLANILHA.</t>
        </r>
      </text>
    </comment>
    <comment ref="A29" authorId="0" shapeId="0">
      <text>
        <r>
          <rPr>
            <sz val="9"/>
            <color indexed="8"/>
            <rFont val="Verdana"/>
            <family val="2"/>
          </rPr>
          <t>Como a ordem será a da data de pagamento obedecendo o extrato, então poderão aparecer notas de meses anteriores pagas no mês vigente.</t>
        </r>
      </text>
    </comment>
  </commentList>
</comments>
</file>

<file path=xl/comments2.xml><?xml version="1.0" encoding="utf-8"?>
<comments xmlns="http://schemas.openxmlformats.org/spreadsheetml/2006/main">
  <authors>
    <author>DERLEI MIRIAN PAULICCI PINHATA</author>
  </authors>
  <commentList>
    <comment ref="H15" authorId="0" shapeId="0">
      <text>
        <r>
          <rPr>
            <b/>
            <sz val="9"/>
            <color indexed="81"/>
            <rFont val="Segoe UI"/>
            <family val="2"/>
          </rPr>
          <t>Deverá ser preenchido com o percentual estabelecido no plano de trabalho do Termo de Colaboração para cada grupo de despesas.</t>
        </r>
      </text>
    </comment>
  </commentList>
</comments>
</file>

<file path=xl/sharedStrings.xml><?xml version="1.0" encoding="utf-8"?>
<sst xmlns="http://schemas.openxmlformats.org/spreadsheetml/2006/main" count="1661" uniqueCount="339">
  <si>
    <t>Valor  Recebido SEDS</t>
  </si>
  <si>
    <t>Valor Recebido da Prefeitura</t>
  </si>
  <si>
    <t>Outras Receitas</t>
  </si>
  <si>
    <t>Saldo caixa</t>
  </si>
  <si>
    <t>Diferença</t>
  </si>
  <si>
    <t>Total</t>
  </si>
  <si>
    <t>Identificação</t>
  </si>
  <si>
    <t xml:space="preserve">             Natureza da Despesa ou Finalidade da Despesa</t>
  </si>
  <si>
    <t>Nota Fiscal</t>
  </si>
  <si>
    <t>Nome do fornecedor</t>
  </si>
  <si>
    <t xml:space="preserve">             Descrição do bem</t>
  </si>
  <si>
    <t>Valor</t>
  </si>
  <si>
    <t>Data do Débito</t>
  </si>
  <si>
    <t>Forma de Pagamento</t>
  </si>
  <si>
    <t>Presidente</t>
  </si>
  <si>
    <t>Subtotal</t>
  </si>
  <si>
    <t>Saldo anterior (SALDO C/C + SALDO APLICAÇÕES + SALDO CAIXA)</t>
  </si>
  <si>
    <t>Valor - Recebido dos usuários</t>
  </si>
  <si>
    <t>Valor rendimentos aplicações</t>
  </si>
  <si>
    <t xml:space="preserve">Saldo  Banco </t>
  </si>
  <si>
    <t>DEMONSTRATIVO DE DESPESAS E RECEITAS DOS RECURSOS DO ESTADO</t>
  </si>
  <si>
    <t>Data emissão</t>
  </si>
  <si>
    <t>Grupo de despesas</t>
  </si>
  <si>
    <t xml:space="preserve">       Descrição do bem</t>
  </si>
  <si>
    <t xml:space="preserve">% Executado mês </t>
  </si>
  <si>
    <t>Generos Alimenticios</t>
  </si>
  <si>
    <t xml:space="preserve">Aluguel do imóvel </t>
  </si>
  <si>
    <t xml:space="preserve">Manutenção e Adaptações </t>
  </si>
  <si>
    <t>%  previsto no Plano de Trabalho</t>
  </si>
  <si>
    <t>nr documento</t>
  </si>
  <si>
    <t>VALOR TOTAL DAS DESPESAS........................................................................................</t>
  </si>
  <si>
    <t>CONCILIAÇÃO</t>
  </si>
  <si>
    <t xml:space="preserve">Despesas </t>
  </si>
  <si>
    <t>Saldo do Mês</t>
  </si>
  <si>
    <t>OSC Parceira: Associação Popular de Saúde</t>
  </si>
  <si>
    <t>CNPJ: 04.213.718/0001-17</t>
  </si>
  <si>
    <t>Responsável pela OSC: Henrique Sebastião Francé</t>
  </si>
  <si>
    <t>Telefones: (11) 2682-2017</t>
  </si>
  <si>
    <t>E-mail: associacao.aps@gmail.com</t>
  </si>
  <si>
    <t xml:space="preserve">
Associação Popular de Saúde
CNPJ: 04.213.718/0001-17
  Rua Domingos de Lucca, nº 108 – Cangaíba – SP
Tel: 2682-2017
E-mail: associacao.aps@gmail.com
</t>
  </si>
  <si>
    <t>Fatura</t>
  </si>
  <si>
    <t>Boleto</t>
  </si>
  <si>
    <t>Gouveia Serviços administrativos</t>
  </si>
  <si>
    <t>Débito</t>
  </si>
  <si>
    <t>Hortifruti</t>
  </si>
  <si>
    <t>Transferência</t>
  </si>
  <si>
    <t>Ederson Santos</t>
  </si>
  <si>
    <t>Graciete Etile</t>
  </si>
  <si>
    <t>Juliana dos Santos</t>
  </si>
  <si>
    <t>Heitor Santos</t>
  </si>
  <si>
    <t>Suellen Helena</t>
  </si>
  <si>
    <t>Jozeli Vieira</t>
  </si>
  <si>
    <t>Manoel O Souza</t>
  </si>
  <si>
    <t>Guia</t>
  </si>
  <si>
    <t>CIA Ultragaz</t>
  </si>
  <si>
    <t>OSC PARCEIRA: Associação Popular de Saúde</t>
  </si>
  <si>
    <t>Responsável pela Entidade: Henrique Sebastião Francé</t>
  </si>
  <si>
    <t>Telefone fixo e celular de contato: (11) 2682-2017 (11) 9473-032977</t>
  </si>
  <si>
    <t xml:space="preserve">             Natureza da Despesa ou Finalidade da Despesa UNIDADE Itaim Paulista</t>
  </si>
  <si>
    <t>Ronaldo Moreno</t>
  </si>
  <si>
    <t>Arlindo Venancio</t>
  </si>
  <si>
    <t xml:space="preserve">Tarifa </t>
  </si>
  <si>
    <t>transferência</t>
  </si>
  <si>
    <t>tarifa transferência de recurso</t>
  </si>
  <si>
    <t>Vivo Fixo/Brasil</t>
  </si>
  <si>
    <t xml:space="preserve"> Associação Popular de Saúde 
 CNPJ: 04.213.718/0001-17 
 Rua Domingos de Lucca, nº 108 - Cangaíba - SP 
 Tel: 2682-2017 
</t>
  </si>
  <si>
    <t>Previne Assistência Médica</t>
  </si>
  <si>
    <t>Salário</t>
  </si>
  <si>
    <t>Outras despesas inerentes ao projeto</t>
  </si>
  <si>
    <t>Folha de pagamento</t>
  </si>
  <si>
    <t>Debora Rocca</t>
  </si>
  <si>
    <t>Folha de pagamento - impostos</t>
  </si>
  <si>
    <t>Maria Solange</t>
  </si>
  <si>
    <t>Vital Cavalcanti</t>
  </si>
  <si>
    <t>R$ -</t>
  </si>
  <si>
    <t>Bom Prato Itaim Paulista</t>
  </si>
  <si>
    <t>Café</t>
  </si>
  <si>
    <t>Criança</t>
  </si>
  <si>
    <t>Adulto</t>
  </si>
  <si>
    <t>Retorno</t>
  </si>
  <si>
    <t>Excedente</t>
  </si>
  <si>
    <t>Extrato</t>
  </si>
  <si>
    <t>Total do mês</t>
  </si>
  <si>
    <t>Legenda</t>
  </si>
  <si>
    <t>Vital  Cavalcanti</t>
  </si>
  <si>
    <t>Leopoldo Carlos</t>
  </si>
  <si>
    <t xml:space="preserve">  </t>
  </si>
  <si>
    <t xml:space="preserve">Enel </t>
  </si>
  <si>
    <t>Sabesp</t>
  </si>
  <si>
    <t>Luan M. Romeiro</t>
  </si>
  <si>
    <t>Ajuda de custo voluntariado</t>
  </si>
  <si>
    <t>Suely Bispo</t>
  </si>
  <si>
    <t>Outros materiais de consumo</t>
  </si>
  <si>
    <t>Outros serviços de terceiros</t>
  </si>
  <si>
    <t>Utilidade Pública</t>
  </si>
  <si>
    <t>Despesas Bancárias</t>
  </si>
  <si>
    <t>HD Sistemas de limpeza descartáveis</t>
  </si>
  <si>
    <t>S.M. Serretiello Assessoria</t>
  </si>
  <si>
    <t>Leandro Marciano</t>
  </si>
  <si>
    <t>Sindicato Sitraemfa</t>
  </si>
  <si>
    <t>Luciana M Almeida</t>
  </si>
  <si>
    <t>Gleidson Aparecido Belo</t>
  </si>
  <si>
    <t>Contribuição assistencial</t>
  </si>
  <si>
    <t>GPS</t>
  </si>
  <si>
    <t>Contabilidade</t>
  </si>
  <si>
    <t>Telefone,internet escritório restaurante</t>
  </si>
  <si>
    <t>Energia escritório restaurante</t>
  </si>
  <si>
    <t>Produtos de limpeza</t>
  </si>
  <si>
    <t>Lenildo Estevão Cavalcanti</t>
  </si>
  <si>
    <t>Demervi Alves</t>
  </si>
  <si>
    <t>Diogo Araujo</t>
  </si>
  <si>
    <t>Francisca Josiana Fernandes</t>
  </si>
  <si>
    <t>Imposto</t>
  </si>
  <si>
    <t>FGTS</t>
  </si>
  <si>
    <t>DOC/TED</t>
  </si>
  <si>
    <t>Liliane de Melo</t>
  </si>
  <si>
    <t>Analia Souza Cruz</t>
  </si>
  <si>
    <t>Ernande Pereira Lisboa</t>
  </si>
  <si>
    <t>Tarifa pacote de serviços</t>
  </si>
  <si>
    <t>Kalunga Comércio Ltda</t>
  </si>
  <si>
    <t>Camila Elisabete Nascimento</t>
  </si>
  <si>
    <t>IR Salários</t>
  </si>
  <si>
    <t xml:space="preserve">Dia </t>
  </si>
  <si>
    <t>Almoço</t>
  </si>
  <si>
    <t>Dia deposito almoço</t>
  </si>
  <si>
    <t>Valor da Nota</t>
  </si>
  <si>
    <t>Carta recibo</t>
  </si>
  <si>
    <t>Jantar</t>
  </si>
  <si>
    <t>Dia deposito jantar</t>
  </si>
  <si>
    <r>
      <rPr>
        <b/>
        <sz val="12"/>
        <color theme="1"/>
        <rFont val="Arial"/>
        <family val="2"/>
      </rPr>
      <t>Valor nota-</t>
    </r>
    <r>
      <rPr>
        <sz val="12"/>
        <color theme="1"/>
        <rFont val="Arial"/>
        <family val="2"/>
      </rPr>
      <t xml:space="preserve"> Quando retirado valor do caixa.</t>
    </r>
  </si>
  <si>
    <r>
      <rPr>
        <b/>
        <sz val="12"/>
        <color theme="1"/>
        <rFont val="Arial"/>
        <family val="2"/>
      </rPr>
      <t>Retorno-</t>
    </r>
    <r>
      <rPr>
        <sz val="12"/>
        <color theme="1"/>
        <rFont val="Arial"/>
        <family val="2"/>
      </rPr>
      <t xml:space="preserve"> Quando retirar valor do caixa que tiver sobra de valor e retornar para a conta.</t>
    </r>
  </si>
  <si>
    <t>Doces</t>
  </si>
  <si>
    <t>Óleo de soja</t>
  </si>
  <si>
    <t>Rima Mercantil</t>
  </si>
  <si>
    <t>Frios, requeijão</t>
  </si>
  <si>
    <t>File de frango</t>
  </si>
  <si>
    <t>Best Alimentos Eireli</t>
  </si>
  <si>
    <t>Marmitex de isopor</t>
  </si>
  <si>
    <t>Pernil suino</t>
  </si>
  <si>
    <t>Tarifa bancária</t>
  </si>
  <si>
    <t>Associação Popular de Saúde</t>
  </si>
  <si>
    <t>Verisure Brasil</t>
  </si>
  <si>
    <t>Monitoramento de alarmes</t>
  </si>
  <si>
    <t>Camila E Nascimento</t>
  </si>
  <si>
    <t>Encargos folha de pagamento</t>
  </si>
  <si>
    <t>Elisabeth Fernandes Soares</t>
  </si>
  <si>
    <t>Isabela Cristina</t>
  </si>
  <si>
    <t>Pernil suino, kit feijoada</t>
  </si>
  <si>
    <t>Acem em cubos</t>
  </si>
  <si>
    <t>Cesta básica</t>
  </si>
  <si>
    <t>Lombinho</t>
  </si>
  <si>
    <t>21/05/202</t>
  </si>
  <si>
    <t>Carta recibo nº 182</t>
  </si>
  <si>
    <t>Carta recibo nº 183</t>
  </si>
  <si>
    <t>Lenildo Estevão Calvalcante</t>
  </si>
  <si>
    <t>Elisabete Fernandes Soares</t>
  </si>
  <si>
    <t>2ª Parte salário</t>
  </si>
  <si>
    <t>Pis</t>
  </si>
  <si>
    <t>Lea Alves Maria Leme</t>
  </si>
  <si>
    <t>Baron Alimentare Ltda -ME</t>
  </si>
  <si>
    <t>Saúde Ocupacional</t>
  </si>
  <si>
    <t>Telefone, internet restaurante</t>
  </si>
  <si>
    <t>Devolução empréstimo mês 01/2020</t>
  </si>
  <si>
    <t xml:space="preserve">Tarifa MSG </t>
  </si>
  <si>
    <t>Recursos Humanos</t>
  </si>
  <si>
    <t>mês: Junho/2020</t>
  </si>
  <si>
    <t>000.000.678</t>
  </si>
  <si>
    <t>Gouveia Serviços Administrativos</t>
  </si>
  <si>
    <t>Rescisão contratual</t>
  </si>
  <si>
    <t>Mini chicken / lombinho</t>
  </si>
  <si>
    <t>Baron Alimentare LTDA -ME</t>
  </si>
  <si>
    <t>C.F.S.Supermercado Eireli</t>
  </si>
  <si>
    <t>Coxa/sobrecoxa</t>
  </si>
  <si>
    <t>Almondega bovina/carne moida</t>
  </si>
  <si>
    <t>Lombinho, filé de frango</t>
  </si>
  <si>
    <t>CIA Ultragaz S.A</t>
  </si>
  <si>
    <t>Fornecimento de gás</t>
  </si>
  <si>
    <t>Francisca Josiana Fernande</t>
  </si>
  <si>
    <t>Ana Cristina Amorim</t>
  </si>
  <si>
    <t>Rateio entre os projetos /administrativo</t>
  </si>
  <si>
    <t>Renata Pereira</t>
  </si>
  <si>
    <t>Rosana Blanco Tecnologia ME</t>
  </si>
  <si>
    <t>Cartão de ponto</t>
  </si>
  <si>
    <t>Carlos Alberto</t>
  </si>
  <si>
    <t>IMJ Confecções</t>
  </si>
  <si>
    <t>1ª Parcela Uniformes colaboradores</t>
  </si>
  <si>
    <t>Rateio entre os projetos</t>
  </si>
  <si>
    <t>Brasilia alimentos LTDA</t>
  </si>
  <si>
    <t>Arroz, feijão, açúcar</t>
  </si>
  <si>
    <t>Energia elétrica - restaurante</t>
  </si>
  <si>
    <t>Frios, caldo carne, fubá,milho verde</t>
  </si>
  <si>
    <t>Calvo Coml E Imp Ltda</t>
  </si>
  <si>
    <t>Distribuidora de Embalagens Castropil Ltda</t>
  </si>
  <si>
    <t>Magnalux Brasil Ltda</t>
  </si>
  <si>
    <t>EPIs</t>
  </si>
  <si>
    <t>1067049167-0</t>
  </si>
  <si>
    <t>Vivo</t>
  </si>
  <si>
    <t>Telefone e internet - escritório restaurante</t>
  </si>
  <si>
    <t>Saúde ocupacional</t>
  </si>
  <si>
    <t>000.000.679</t>
  </si>
  <si>
    <t>Devolução empréstimo/janeiro</t>
  </si>
  <si>
    <t xml:space="preserve">Verisure Brasil </t>
  </si>
  <si>
    <t>Monitoramento - alarme</t>
  </si>
  <si>
    <t>1066451118-0</t>
  </si>
  <si>
    <t>Telefone e internet - restaurante</t>
  </si>
  <si>
    <t xml:space="preserve">Linguiça calabresa, bucho </t>
  </si>
  <si>
    <t>Linguiça toscana</t>
  </si>
  <si>
    <t>Best Alimentos - Eireli</t>
  </si>
  <si>
    <t xml:space="preserve">Carne moida, file de peito </t>
  </si>
  <si>
    <t>Acem em cubos, filé de peito</t>
  </si>
  <si>
    <t>Best Alimentos Ltda-ME</t>
  </si>
  <si>
    <t>Empório Mega 100 Com. De Alimentos S.A</t>
  </si>
  <si>
    <t>Alho picado,caldo, coloral,farinha mandioca</t>
  </si>
  <si>
    <t>Kalunga Comércio e Indústria Gráfica Ltda</t>
  </si>
  <si>
    <t>Materiais de escritório</t>
  </si>
  <si>
    <t>2ª Parcela manutenção geral</t>
  </si>
  <si>
    <t>2ª Parcela manutenção caldeira</t>
  </si>
  <si>
    <t>ALL Tec Serviços de climatização e refrigeração</t>
  </si>
  <si>
    <t>Troca de vidro forno combinado</t>
  </si>
  <si>
    <t>Edivaldo Barros dos Santos</t>
  </si>
  <si>
    <t>Instalação de câmeras/equipamentos</t>
  </si>
  <si>
    <t>Energia elétrica - escritório restaurante</t>
  </si>
  <si>
    <t>2ª Parte - Folha de pagamento</t>
  </si>
  <si>
    <t>Nova Clara Paes e Doces</t>
  </si>
  <si>
    <t>Padaria</t>
  </si>
  <si>
    <t>Baron Alimentare Ltda - ME</t>
  </si>
  <si>
    <t>File de frango, linguiça calabresa</t>
  </si>
  <si>
    <t>Acem em cubos,coxa sobrecoxa</t>
  </si>
  <si>
    <t>Acem em cubos,bacon defumado,bacon extra</t>
  </si>
  <si>
    <t>Fornecimento de água restaurante</t>
  </si>
  <si>
    <t>Fornecimento de água-escritório restaurante</t>
  </si>
  <si>
    <t>Carne moida,acem em cubos,file de peito</t>
  </si>
  <si>
    <t>Baron Alimentare Ltda-ME</t>
  </si>
  <si>
    <t>Moela de frango</t>
  </si>
  <si>
    <t>Copolfood Com. Produd. Alimentícios Ltda</t>
  </si>
  <si>
    <t>Achocolatado,molhos,farinhas,café,caldos,extrato</t>
  </si>
  <si>
    <t>CDI Barra produtos Imp e Exp. Ltda</t>
  </si>
  <si>
    <t>Materiais de escritório/leitor</t>
  </si>
  <si>
    <t>Impostos</t>
  </si>
  <si>
    <t>DARF Aluguel</t>
  </si>
  <si>
    <t>Instalação cerca elétrica</t>
  </si>
  <si>
    <t>Lombinho bovino,file de frango</t>
  </si>
  <si>
    <t>File de frango, coxa som sobrecoxa</t>
  </si>
  <si>
    <t>Filé de frango</t>
  </si>
  <si>
    <t>HD Sistemas de limpeza e descartáveis Ltda</t>
  </si>
  <si>
    <t>Luvas,facas,garfos,descartáveis,aventais</t>
  </si>
  <si>
    <t>000.006.070</t>
  </si>
  <si>
    <t>Nova Saboreal Doces Ltda -ME</t>
  </si>
  <si>
    <t>Pernil suino, bucho bovino</t>
  </si>
  <si>
    <t>3ª Parcela manutenção geral</t>
  </si>
  <si>
    <t>Ernade Pereira</t>
  </si>
  <si>
    <t>3ª e 4ª Parcela manutenção caldeira</t>
  </si>
  <si>
    <t>Douglas Macedo de Araujo</t>
  </si>
  <si>
    <t>Bordados uniformes</t>
  </si>
  <si>
    <t>Charles Leite da Silva</t>
  </si>
  <si>
    <t>2ªParcela uniformes colaboradores</t>
  </si>
  <si>
    <t>Moela de frango,carne moida,pernil</t>
  </si>
  <si>
    <t>Pernil, lombinho</t>
  </si>
  <si>
    <t>Coxa solteira,pernil,mini chicken</t>
  </si>
  <si>
    <t>Coxa solteira</t>
  </si>
  <si>
    <t>Central Brasil Instrumentos</t>
  </si>
  <si>
    <t>Termometros digital</t>
  </si>
  <si>
    <t>Linguiça frango</t>
  </si>
  <si>
    <t>Caldos, coloral,mandioca,trigo</t>
  </si>
  <si>
    <t>Alho dente</t>
  </si>
  <si>
    <t>Siqueira Desinsetizadora e Desentupidora Eireli</t>
  </si>
  <si>
    <t>Desinsetização, desratização</t>
  </si>
  <si>
    <t>Férias</t>
  </si>
  <si>
    <t>Locação restaurante - ref. mês 06</t>
  </si>
  <si>
    <t>Locação restaurante - ref. mês 05</t>
  </si>
  <si>
    <t>Ir salários</t>
  </si>
  <si>
    <t>Encargos rescisórios</t>
  </si>
  <si>
    <t>Ir rescisão</t>
  </si>
  <si>
    <t>Sind Trabalahdores Entidades</t>
  </si>
  <si>
    <t>Depósito diário- junho 2020</t>
  </si>
  <si>
    <t>Depósito diário- de maio compensados em junho 2020</t>
  </si>
  <si>
    <t>Saldo depósito do mês de maio, compensados em 1º junho</t>
  </si>
  <si>
    <t>Depósito diário junho 2020</t>
  </si>
  <si>
    <t xml:space="preserve">Café </t>
  </si>
  <si>
    <t xml:space="preserve"> QRcode</t>
  </si>
  <si>
    <t>QRcode</t>
  </si>
  <si>
    <t>Carta recibo nº 184</t>
  </si>
  <si>
    <t>Carta recibo nº 185</t>
  </si>
  <si>
    <t>10/06/2020- Este valor é referente ao dia 25/05/2020</t>
  </si>
  <si>
    <t>Carta recibo nº 186</t>
  </si>
  <si>
    <t>Carta recibo nº 187</t>
  </si>
  <si>
    <t>Carta recibo nº 188</t>
  </si>
  <si>
    <t>Carta recibo nº 189</t>
  </si>
  <si>
    <t>22/06- este valor é da janta do dia 10/06/2020</t>
  </si>
  <si>
    <t>Carta recibo nº 190</t>
  </si>
  <si>
    <t>Carta recibo nº 191</t>
  </si>
  <si>
    <t>Carta recibo nº 192</t>
  </si>
  <si>
    <t>DEMONSTRATIVO DE PAGAMENTOS POR GRUPO DE DESPESAS - MÊS JUNHO/2020</t>
  </si>
  <si>
    <t>Data débito</t>
  </si>
  <si>
    <t>Salário/rateio</t>
  </si>
  <si>
    <t>PIS</t>
  </si>
  <si>
    <t>Encargo rescisório</t>
  </si>
  <si>
    <t>IR Rescisão</t>
  </si>
  <si>
    <t>Mini chicken/lombinho</t>
  </si>
  <si>
    <t>C.F.S Supermercado Eireli</t>
  </si>
  <si>
    <t>Lombinho/file de frango</t>
  </si>
  <si>
    <t>Brasilia Aimentos Ltda</t>
  </si>
  <si>
    <t>Frios, caldo de carne,fubá,milho verde</t>
  </si>
  <si>
    <t>Calvo Coml E Imp. Ltda</t>
  </si>
  <si>
    <t>Linguiça calabresa/bucho</t>
  </si>
  <si>
    <t>Carne moida, file de peito</t>
  </si>
  <si>
    <t>Acem em cubos/ file de peito</t>
  </si>
  <si>
    <t>Empório Mega 100 Com. De Alimentos</t>
  </si>
  <si>
    <t>Alho,caldos,farinhas,coloral</t>
  </si>
  <si>
    <t>File de frango/linguiça calabresa</t>
  </si>
  <si>
    <t>Carne moida,acem,file de peito</t>
  </si>
  <si>
    <t>Copolfood Com. Produtos alimentícios</t>
  </si>
  <si>
    <t>Achocolatado,molhos,farinhas,café,caldos</t>
  </si>
  <si>
    <t>CDI Barra Produtos Imp e Exp. Ltda</t>
  </si>
  <si>
    <t>File de frango, coxa sobrecoxa</t>
  </si>
  <si>
    <t>Linguiça de frango</t>
  </si>
  <si>
    <t>Alho</t>
  </si>
  <si>
    <t xml:space="preserve">DARF Aluguel </t>
  </si>
  <si>
    <t>Locação imóvel - comp. maio</t>
  </si>
  <si>
    <t>Locação imóvel - comp. Junho</t>
  </si>
  <si>
    <t>Água restaurante</t>
  </si>
  <si>
    <t xml:space="preserve">Água escritório restaurante </t>
  </si>
  <si>
    <t>Cartões de ponto</t>
  </si>
  <si>
    <t>1ª Parcela uniformes colaboradores</t>
  </si>
  <si>
    <t>Distribuidora de embalagens Castropil</t>
  </si>
  <si>
    <t>Marmitex isopor</t>
  </si>
  <si>
    <t>Luvas,talheres,descartáveis,aventais</t>
  </si>
  <si>
    <t>2ª Parte uniforme colaboradores</t>
  </si>
  <si>
    <t>Tarifa MSG</t>
  </si>
  <si>
    <t>All Tec Serviços de climatização</t>
  </si>
  <si>
    <t>Troca vidro forno combinado</t>
  </si>
  <si>
    <t>Instalação câmeras e equipamentos</t>
  </si>
  <si>
    <t>3ª e 4ª Parcelas manutenção 2ª caldeira</t>
  </si>
  <si>
    <t>Siqueira Desisnsetizadora</t>
  </si>
  <si>
    <t>Despesas administrativas</t>
  </si>
  <si>
    <t>Tarifa transferência de recurso</t>
  </si>
  <si>
    <t>Saldo mês anterior: R$ 44.673,00</t>
  </si>
  <si>
    <t>Saldo mês atual: R$ 47.965,00</t>
  </si>
  <si>
    <t>Henrique Sebastião 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</si>
</sst>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R$ &quot;* #,##0.00\ ;&quot; R$ &quot;* \(#,##0.00\);&quot; R$ &quot;* \-#\ ;@\ "/>
    <numFmt numFmtId="165" formatCode="d/m/yyyy"/>
    <numFmt numFmtId="166" formatCode="[$R$-416]\ #,##0.00\ ;\-[$R$-416]\ #,##0.00\ ;[$R$-416]&quot; -&quot;00\ ;@\ "/>
    <numFmt numFmtId="167" formatCode="&quot; R$ &quot;* #,##0.00\ ;&quot;-R$ &quot;* #,##0.00\ ;&quot; R$ &quot;* \-#\ ;@\ "/>
    <numFmt numFmtId="168" formatCode="_(* #,##0.00_);_(* \(#,##0.00\);_(* &quot;-&quot;??_);_(@_)"/>
    <numFmt numFmtId="169" formatCode="&quot;R$&quot;\ #,##0.00"/>
  </numFmts>
  <fonts count="46" x14ac:knownFonts="1">
    <font>
      <sz val="11"/>
      <color indexed="8"/>
      <name val="Calibri"/>
      <family val="2"/>
      <charset val="1"/>
    </font>
    <font>
      <sz val="10"/>
      <name val="Arial"/>
      <family val="2"/>
    </font>
    <font>
      <sz val="8"/>
      <name val="Courier New"/>
      <family val="3"/>
    </font>
    <font>
      <sz val="12"/>
      <color indexed="8"/>
      <name val="Calibri"/>
      <family val="2"/>
      <charset val="1"/>
    </font>
    <font>
      <sz val="10"/>
      <name val="Arial"/>
      <family val="2"/>
      <charset val="1"/>
    </font>
    <font>
      <u/>
      <sz val="11"/>
      <color indexed="12"/>
      <name val="Calibri"/>
      <family val="2"/>
      <charset val="1"/>
    </font>
    <font>
      <sz val="11"/>
      <color indexed="8"/>
      <name val="Calibri"/>
      <family val="2"/>
    </font>
    <font>
      <b/>
      <sz val="9"/>
      <color indexed="8"/>
      <name val="Segoe UI"/>
      <family val="2"/>
    </font>
    <font>
      <sz val="9"/>
      <color indexed="8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indexed="8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sz val="14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Verdana"/>
      <family val="2"/>
    </font>
    <font>
      <b/>
      <sz val="12"/>
      <color rgb="FFFF0000"/>
      <name val="Arial"/>
      <family val="2"/>
    </font>
    <font>
      <b/>
      <sz val="12"/>
      <color theme="8"/>
      <name val="Arial"/>
      <family val="2"/>
    </font>
    <font>
      <b/>
      <sz val="12"/>
      <color theme="5"/>
      <name val="Arial"/>
      <family val="2"/>
    </font>
    <font>
      <b/>
      <sz val="12"/>
      <color rgb="FF00B050"/>
      <name val="Arial"/>
      <family val="2"/>
    </font>
    <font>
      <sz val="12"/>
      <color rgb="FFFF0000"/>
      <name val="Arial"/>
      <family val="2"/>
    </font>
    <font>
      <b/>
      <sz val="12"/>
      <color rgb="FF0070C0"/>
      <name val="Arial"/>
      <family val="2"/>
    </font>
    <font>
      <b/>
      <sz val="14"/>
      <color indexed="8"/>
      <name val="Comic Sans MS"/>
      <family val="4"/>
    </font>
    <font>
      <sz val="14"/>
      <color indexed="8"/>
      <name val="Comic Sans MS"/>
      <family val="4"/>
    </font>
    <font>
      <b/>
      <sz val="14"/>
      <name val="Verdana"/>
      <family val="2"/>
    </font>
    <font>
      <b/>
      <sz val="14"/>
      <color indexed="8"/>
      <name val="Verdana"/>
      <family val="2"/>
    </font>
    <font>
      <sz val="14"/>
      <color indexed="8"/>
      <name val="Verdana"/>
      <family val="2"/>
    </font>
    <font>
      <u/>
      <sz val="14"/>
      <color indexed="12"/>
      <name val="Verdana"/>
      <family val="2"/>
    </font>
    <font>
      <sz val="14"/>
      <name val="Verdana"/>
      <family val="2"/>
    </font>
    <font>
      <sz val="14"/>
      <color indexed="8"/>
      <name val="Calibri"/>
      <family val="2"/>
      <charset val="1"/>
    </font>
    <font>
      <b/>
      <sz val="12"/>
      <color theme="1"/>
      <name val="Comic Sans MS"/>
      <family val="4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sz val="14"/>
      <name val="Arial"/>
      <family val="2"/>
    </font>
    <font>
      <u/>
      <sz val="14"/>
      <color theme="1"/>
      <name val="Verdan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8"/>
      <color indexed="8"/>
      <name val="Verdana"/>
      <family val="2"/>
    </font>
    <font>
      <sz val="16"/>
      <color indexed="8"/>
      <name val="Calibri"/>
      <family val="2"/>
      <charset val="1"/>
    </font>
    <font>
      <sz val="18"/>
      <color indexed="8"/>
      <name val="Calibri"/>
      <family val="2"/>
      <charset val="1"/>
    </font>
    <font>
      <sz val="1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3"/>
      </patternFill>
    </fill>
  </fills>
  <borders count="7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1">
    <xf numFmtId="0" fontId="0" fillId="0" borderId="0"/>
    <xf numFmtId="0" fontId="4" fillId="0" borderId="0"/>
    <xf numFmtId="0" fontId="5" fillId="0" borderId="0" applyBorder="0" applyProtection="0"/>
    <xf numFmtId="166" fontId="6" fillId="0" borderId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" fillId="0" borderId="0" applyFill="0" applyBorder="0" applyAlignment="0" applyProtection="0"/>
    <xf numFmtId="168" fontId="13" fillId="0" borderId="0" applyFont="0" applyFill="0" applyBorder="0" applyAlignment="0" applyProtection="0"/>
    <xf numFmtId="43" fontId="1" fillId="0" borderId="0" applyFill="0" applyBorder="0" applyAlignment="0" applyProtection="0"/>
  </cellStyleXfs>
  <cellXfs count="445">
    <xf numFmtId="0" fontId="0" fillId="0" borderId="0" xfId="0"/>
    <xf numFmtId="0" fontId="3" fillId="0" borderId="0" xfId="0" applyFont="1"/>
    <xf numFmtId="4" fontId="0" fillId="0" borderId="0" xfId="0" applyNumberFormat="1"/>
    <xf numFmtId="10" fontId="0" fillId="0" borderId="0" xfId="0" applyNumberFormat="1"/>
    <xf numFmtId="14" fontId="0" fillId="0" borderId="0" xfId="0" applyNumberForma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164" fontId="14" fillId="0" borderId="0" xfId="0" applyNumberFormat="1" applyFont="1"/>
    <xf numFmtId="3" fontId="14" fillId="0" borderId="0" xfId="0" applyNumberFormat="1" applyFont="1" applyAlignment="1">
      <alignment horizontal="center"/>
    </xf>
    <xf numFmtId="14" fontId="14" fillId="0" borderId="0" xfId="0" applyNumberFormat="1" applyFont="1"/>
    <xf numFmtId="14" fontId="14" fillId="3" borderId="1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/>
    </xf>
    <xf numFmtId="3" fontId="19" fillId="3" borderId="1" xfId="0" applyNumberFormat="1" applyFont="1" applyFill="1" applyBorder="1" applyAlignment="1">
      <alignment horizontal="center" vertical="center"/>
    </xf>
    <xf numFmtId="3" fontId="19" fillId="5" borderId="1" xfId="0" applyNumberFormat="1" applyFont="1" applyFill="1" applyBorder="1" applyAlignment="1">
      <alignment horizontal="center" vertical="center"/>
    </xf>
    <xf numFmtId="10" fontId="1" fillId="0" borderId="0" xfId="8" applyNumberFormat="1"/>
    <xf numFmtId="0" fontId="21" fillId="0" borderId="10" xfId="0" applyFont="1" applyBorder="1" applyAlignment="1">
      <alignment horizontal="center"/>
    </xf>
    <xf numFmtId="0" fontId="18" fillId="0" borderId="10" xfId="0" applyFont="1" applyBorder="1"/>
    <xf numFmtId="44" fontId="20" fillId="0" borderId="10" xfId="0" applyNumberFormat="1" applyFont="1" applyBorder="1" applyAlignment="1">
      <alignment horizontal="right"/>
    </xf>
    <xf numFmtId="44" fontId="20" fillId="0" borderId="10" xfId="0" applyNumberFormat="1" applyFont="1" applyBorder="1"/>
    <xf numFmtId="0" fontId="14" fillId="0" borderId="3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4" fontId="18" fillId="0" borderId="17" xfId="0" applyNumberFormat="1" applyFont="1" applyBorder="1" applyAlignment="1"/>
    <xf numFmtId="44" fontId="20" fillId="0" borderId="10" xfId="0" applyNumberFormat="1" applyFont="1" applyBorder="1" applyAlignment="1">
      <alignment horizontal="center"/>
    </xf>
    <xf numFmtId="44" fontId="17" fillId="0" borderId="10" xfId="0" applyNumberFormat="1" applyFont="1" applyBorder="1" applyAlignment="1"/>
    <xf numFmtId="44" fontId="18" fillId="0" borderId="10" xfId="0" applyNumberFormat="1" applyFont="1" applyBorder="1"/>
    <xf numFmtId="1" fontId="19" fillId="0" borderId="1" xfId="0" applyNumberFormat="1" applyFont="1" applyBorder="1" applyAlignment="1">
      <alignment horizontal="center" vertical="center"/>
    </xf>
    <xf numFmtId="37" fontId="19" fillId="3" borderId="1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14" fontId="18" fillId="0" borderId="10" xfId="0" applyNumberFormat="1" applyFont="1" applyBorder="1" applyAlignment="1"/>
    <xf numFmtId="0" fontId="17" fillId="0" borderId="0" xfId="0" applyFont="1"/>
    <xf numFmtId="44" fontId="24" fillId="0" borderId="10" xfId="0" applyNumberFormat="1" applyFont="1" applyBorder="1" applyAlignment="1">
      <alignment horizontal="center"/>
    </xf>
    <xf numFmtId="0" fontId="17" fillId="0" borderId="10" xfId="0" applyFont="1" applyBorder="1"/>
    <xf numFmtId="169" fontId="17" fillId="0" borderId="10" xfId="0" applyNumberFormat="1" applyFont="1" applyBorder="1" applyAlignment="1">
      <alignment horizontal="center"/>
    </xf>
    <xf numFmtId="14" fontId="25" fillId="0" borderId="10" xfId="0" applyNumberFormat="1" applyFont="1" applyBorder="1" applyAlignment="1">
      <alignment horizontal="center"/>
    </xf>
    <xf numFmtId="44" fontId="25" fillId="0" borderId="10" xfId="0" applyNumberFormat="1" applyFont="1" applyBorder="1" applyAlignment="1">
      <alignment horizontal="center"/>
    </xf>
    <xf numFmtId="14" fontId="18" fillId="0" borderId="17" xfId="0" applyNumberFormat="1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73" xfId="0" applyFont="1" applyBorder="1" applyAlignment="1">
      <alignment horizontal="center"/>
    </xf>
    <xf numFmtId="0" fontId="18" fillId="0" borderId="74" xfId="0" applyFont="1" applyBorder="1" applyAlignment="1">
      <alignment horizontal="center"/>
    </xf>
    <xf numFmtId="14" fontId="18" fillId="0" borderId="10" xfId="0" applyNumberFormat="1" applyFont="1" applyBorder="1" applyAlignment="1">
      <alignment horizontal="center"/>
    </xf>
    <xf numFmtId="44" fontId="18" fillId="0" borderId="10" xfId="0" applyNumberFormat="1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0" xfId="0" applyNumberFormat="1" applyFont="1" applyBorder="1" applyAlignment="1">
      <alignment horizontal="center"/>
    </xf>
    <xf numFmtId="14" fontId="18" fillId="0" borderId="19" xfId="0" applyNumberFormat="1" applyFont="1" applyBorder="1" applyAlignment="1">
      <alignment horizontal="center"/>
    </xf>
    <xf numFmtId="14" fontId="17" fillId="0" borderId="10" xfId="0" applyNumberFormat="1" applyFont="1" applyBorder="1" applyAlignment="1">
      <alignment horizontal="center"/>
    </xf>
    <xf numFmtId="44" fontId="17" fillId="0" borderId="10" xfId="0" applyNumberFormat="1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73" xfId="0" applyFont="1" applyBorder="1" applyAlignment="1">
      <alignment horizontal="left"/>
    </xf>
    <xf numFmtId="0" fontId="17" fillId="0" borderId="74" xfId="0" applyFont="1" applyBorder="1" applyAlignment="1">
      <alignment horizontal="left"/>
    </xf>
    <xf numFmtId="0" fontId="22" fillId="0" borderId="10" xfId="0" applyFont="1" applyBorder="1" applyAlignment="1">
      <alignment horizontal="center"/>
    </xf>
    <xf numFmtId="0" fontId="29" fillId="0" borderId="7" xfId="1" applyFont="1" applyBorder="1" applyAlignment="1"/>
    <xf numFmtId="0" fontId="29" fillId="0" borderId="0" xfId="1" applyFont="1" applyBorder="1" applyAlignment="1"/>
    <xf numFmtId="0" fontId="31" fillId="0" borderId="0" xfId="2" applyFont="1" applyBorder="1" applyAlignment="1" applyProtection="1">
      <alignment horizontal="left"/>
    </xf>
    <xf numFmtId="0" fontId="31" fillId="0" borderId="8" xfId="2" applyFont="1" applyBorder="1" applyAlignment="1" applyProtection="1">
      <alignment horizontal="left"/>
    </xf>
    <xf numFmtId="167" fontId="30" fillId="0" borderId="29" xfId="3" applyNumberFormat="1" applyFont="1" applyFill="1" applyBorder="1" applyAlignment="1" applyProtection="1">
      <alignment horizontal="left"/>
    </xf>
    <xf numFmtId="164" fontId="32" fillId="0" borderId="3" xfId="3" applyNumberFormat="1" applyFont="1" applyFill="1" applyBorder="1" applyAlignment="1" applyProtection="1">
      <alignment horizontal="left"/>
    </xf>
    <xf numFmtId="167" fontId="30" fillId="0" borderId="0" xfId="3" applyNumberFormat="1" applyFont="1" applyFill="1" applyBorder="1" applyAlignment="1" applyProtection="1">
      <alignment horizontal="center"/>
    </xf>
    <xf numFmtId="167" fontId="30" fillId="0" borderId="0" xfId="3" applyNumberFormat="1" applyFont="1" applyFill="1" applyBorder="1" applyAlignment="1" applyProtection="1">
      <alignment horizontal="left"/>
    </xf>
    <xf numFmtId="167" fontId="30" fillId="0" borderId="8" xfId="3" applyNumberFormat="1" applyFont="1" applyFill="1" applyBorder="1" applyAlignment="1" applyProtection="1">
      <alignment horizontal="left"/>
    </xf>
    <xf numFmtId="164" fontId="32" fillId="0" borderId="3" xfId="0" applyNumberFormat="1" applyFont="1" applyBorder="1"/>
    <xf numFmtId="167" fontId="30" fillId="0" borderId="0" xfId="0" applyNumberFormat="1" applyFont="1" applyBorder="1"/>
    <xf numFmtId="44" fontId="30" fillId="0" borderId="3" xfId="3" applyNumberFormat="1" applyFont="1" applyFill="1" applyBorder="1" applyAlignment="1" applyProtection="1">
      <alignment horizontal="left"/>
    </xf>
    <xf numFmtId="164" fontId="30" fillId="0" borderId="0" xfId="3" applyNumberFormat="1" applyFont="1" applyFill="1" applyBorder="1" applyAlignment="1" applyProtection="1">
      <alignment horizontal="left"/>
    </xf>
    <xf numFmtId="164" fontId="30" fillId="0" borderId="3" xfId="0" applyNumberFormat="1" applyFont="1" applyBorder="1"/>
    <xf numFmtId="164" fontId="30" fillId="0" borderId="0" xfId="0" applyNumberFormat="1" applyFont="1" applyBorder="1"/>
    <xf numFmtId="44" fontId="32" fillId="0" borderId="3" xfId="0" applyNumberFormat="1" applyFont="1" applyBorder="1"/>
    <xf numFmtId="164" fontId="30" fillId="0" borderId="33" xfId="0" applyNumberFormat="1" applyFont="1" applyBorder="1" applyAlignment="1">
      <alignment horizontal="center"/>
    </xf>
    <xf numFmtId="167" fontId="30" fillId="0" borderId="1" xfId="3" applyNumberFormat="1" applyFont="1" applyFill="1" applyBorder="1" applyAlignment="1" applyProtection="1">
      <alignment horizontal="center"/>
    </xf>
    <xf numFmtId="167" fontId="30" fillId="0" borderId="1" xfId="3" applyNumberFormat="1" applyFont="1" applyFill="1" applyBorder="1" applyAlignment="1" applyProtection="1">
      <alignment horizontal="left"/>
    </xf>
    <xf numFmtId="167" fontId="30" fillId="0" borderId="3" xfId="3" applyNumberFormat="1" applyFont="1" applyFill="1" applyBorder="1" applyAlignment="1" applyProtection="1">
      <alignment horizontal="left"/>
    </xf>
    <xf numFmtId="167" fontId="30" fillId="0" borderId="6" xfId="3" applyNumberFormat="1" applyFont="1" applyFill="1" applyBorder="1" applyAlignment="1" applyProtection="1">
      <alignment horizontal="left"/>
    </xf>
    <xf numFmtId="164" fontId="30" fillId="0" borderId="33" xfId="0" applyNumberFormat="1" applyFont="1" applyBorder="1"/>
    <xf numFmtId="167" fontId="30" fillId="2" borderId="3" xfId="3" applyNumberFormat="1" applyFont="1" applyFill="1" applyBorder="1" applyAlignment="1" applyProtection="1">
      <alignment horizontal="left"/>
    </xf>
    <xf numFmtId="0" fontId="30" fillId="0" borderId="0" xfId="0" applyFont="1" applyBorder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164" fontId="30" fillId="0" borderId="1" xfId="0" applyNumberFormat="1" applyFont="1" applyBorder="1" applyAlignment="1">
      <alignment horizontal="center" vertical="center"/>
    </xf>
    <xf numFmtId="3" fontId="30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14" fontId="30" fillId="3" borderId="4" xfId="0" applyNumberFormat="1" applyFont="1" applyFill="1" applyBorder="1" applyAlignment="1">
      <alignment horizontal="center" vertical="center"/>
    </xf>
    <xf numFmtId="37" fontId="30" fillId="3" borderId="1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left" vertical="center"/>
    </xf>
    <xf numFmtId="164" fontId="32" fillId="4" borderId="1" xfId="0" applyNumberFormat="1" applyFont="1" applyFill="1" applyBorder="1" applyAlignment="1">
      <alignment horizontal="center" vertical="center"/>
    </xf>
    <xf numFmtId="3" fontId="30" fillId="3" borderId="1" xfId="0" applyNumberFormat="1" applyFont="1" applyFill="1" applyBorder="1" applyAlignment="1">
      <alignment horizontal="center" vertical="center"/>
    </xf>
    <xf numFmtId="14" fontId="30" fillId="3" borderId="1" xfId="0" applyNumberFormat="1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14" fontId="30" fillId="3" borderId="4" xfId="0" applyNumberFormat="1" applyFont="1" applyFill="1" applyBorder="1" applyAlignment="1">
      <alignment horizontal="center" vertical="center" wrapText="1"/>
    </xf>
    <xf numFmtId="164" fontId="30" fillId="4" borderId="1" xfId="0" applyNumberFormat="1" applyFont="1" applyFill="1" applyBorder="1" applyAlignment="1">
      <alignment horizontal="center" vertical="center"/>
    </xf>
    <xf numFmtId="14" fontId="30" fillId="3" borderId="1" xfId="0" applyNumberFormat="1" applyFont="1" applyFill="1" applyBorder="1" applyAlignment="1">
      <alignment horizontal="left" vertical="center"/>
    </xf>
    <xf numFmtId="0" fontId="30" fillId="5" borderId="1" xfId="0" applyFont="1" applyFill="1" applyBorder="1" applyAlignment="1">
      <alignment horizontal="left" vertical="center"/>
    </xf>
    <xf numFmtId="164" fontId="30" fillId="4" borderId="1" xfId="0" applyNumberFormat="1" applyFont="1" applyFill="1" applyBorder="1" applyAlignment="1">
      <alignment horizontal="right" vertical="center"/>
    </xf>
    <xf numFmtId="0" fontId="32" fillId="3" borderId="1" xfId="0" applyFont="1" applyFill="1" applyBorder="1" applyAlignment="1">
      <alignment horizontal="left" vertical="center"/>
    </xf>
    <xf numFmtId="0" fontId="29" fillId="3" borderId="1" xfId="0" applyFont="1" applyFill="1" applyBorder="1" applyAlignment="1">
      <alignment horizontal="left" vertical="center"/>
    </xf>
    <xf numFmtId="164" fontId="29" fillId="4" borderId="1" xfId="0" applyNumberFormat="1" applyFont="1" applyFill="1" applyBorder="1" applyAlignment="1">
      <alignment horizontal="center" vertical="center"/>
    </xf>
    <xf numFmtId="0" fontId="30" fillId="0" borderId="0" xfId="0" applyFont="1"/>
    <xf numFmtId="164" fontId="30" fillId="0" borderId="0" xfId="0" applyNumberFormat="1" applyFont="1"/>
    <xf numFmtId="3" fontId="30" fillId="0" borderId="0" xfId="0" applyNumberFormat="1" applyFont="1" applyAlignment="1">
      <alignment horizontal="center"/>
    </xf>
    <xf numFmtId="14" fontId="30" fillId="0" borderId="0" xfId="0" applyNumberFormat="1" applyFont="1"/>
    <xf numFmtId="0" fontId="30" fillId="0" borderId="0" xfId="0" applyFont="1" applyAlignment="1">
      <alignment horizontal="center"/>
    </xf>
    <xf numFmtId="37" fontId="11" fillId="3" borderId="1" xfId="0" applyNumberFormat="1" applyFont="1" applyFill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14" fontId="30" fillId="3" borderId="0" xfId="0" applyNumberFormat="1" applyFont="1" applyFill="1" applyBorder="1" applyAlignment="1">
      <alignment horizontal="center" vertical="center"/>
    </xf>
    <xf numFmtId="37" fontId="30" fillId="3" borderId="0" xfId="0" applyNumberFormat="1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left" vertical="center"/>
    </xf>
    <xf numFmtId="0" fontId="29" fillId="3" borderId="0" xfId="0" applyFont="1" applyFill="1" applyBorder="1" applyAlignment="1">
      <alignment horizontal="left" vertical="center"/>
    </xf>
    <xf numFmtId="164" fontId="29" fillId="4" borderId="0" xfId="0" applyNumberFormat="1" applyFont="1" applyFill="1" applyBorder="1" applyAlignment="1">
      <alignment horizontal="center" vertical="center"/>
    </xf>
    <xf numFmtId="3" fontId="30" fillId="3" borderId="0" xfId="0" applyNumberFormat="1" applyFont="1" applyFill="1" applyBorder="1" applyAlignment="1">
      <alignment horizontal="center" vertical="center"/>
    </xf>
    <xf numFmtId="14" fontId="30" fillId="3" borderId="0" xfId="0" applyNumberFormat="1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33" fillId="0" borderId="0" xfId="0" applyFont="1"/>
    <xf numFmtId="0" fontId="33" fillId="0" borderId="69" xfId="0" applyFont="1" applyBorder="1"/>
    <xf numFmtId="0" fontId="3" fillId="0" borderId="10" xfId="0" applyFont="1" applyBorder="1"/>
    <xf numFmtId="0" fontId="36" fillId="3" borderId="0" xfId="4" applyFont="1" applyFill="1" applyBorder="1" applyAlignment="1"/>
    <xf numFmtId="4" fontId="36" fillId="3" borderId="0" xfId="4" applyNumberFormat="1" applyFont="1" applyFill="1" applyBorder="1" applyAlignment="1"/>
    <xf numFmtId="14" fontId="36" fillId="3" borderId="0" xfId="4" applyNumberFormat="1" applyFont="1" applyFill="1" applyBorder="1" applyAlignment="1">
      <alignment horizontal="center"/>
    </xf>
    <xf numFmtId="10" fontId="37" fillId="3" borderId="0" xfId="8" applyNumberFormat="1" applyFont="1" applyFill="1" applyBorder="1" applyAlignment="1"/>
    <xf numFmtId="10" fontId="35" fillId="3" borderId="0" xfId="0" applyNumberFormat="1" applyFont="1" applyFill="1" applyBorder="1" applyAlignment="1">
      <alignment horizontal="center" vertical="center"/>
    </xf>
    <xf numFmtId="0" fontId="35" fillId="3" borderId="35" xfId="4" applyFont="1" applyFill="1" applyBorder="1" applyAlignment="1"/>
    <xf numFmtId="0" fontId="35" fillId="3" borderId="21" xfId="4" applyFont="1" applyFill="1" applyBorder="1" applyAlignment="1"/>
    <xf numFmtId="4" fontId="36" fillId="3" borderId="21" xfId="4" applyNumberFormat="1" applyFont="1" applyFill="1" applyBorder="1" applyAlignment="1"/>
    <xf numFmtId="14" fontId="36" fillId="3" borderId="21" xfId="4" applyNumberFormat="1" applyFont="1" applyFill="1" applyBorder="1" applyAlignment="1">
      <alignment horizontal="center"/>
    </xf>
    <xf numFmtId="0" fontId="36" fillId="3" borderId="21" xfId="4" applyFont="1" applyFill="1" applyBorder="1" applyAlignment="1"/>
    <xf numFmtId="10" fontId="37" fillId="3" borderId="21" xfId="8" applyNumberFormat="1" applyFont="1" applyFill="1" applyBorder="1" applyAlignment="1"/>
    <xf numFmtId="10" fontId="35" fillId="3" borderId="24" xfId="0" applyNumberFormat="1" applyFont="1" applyFill="1" applyBorder="1" applyAlignment="1">
      <alignment horizontal="center" vertical="center"/>
    </xf>
    <xf numFmtId="0" fontId="35" fillId="3" borderId="7" xfId="4" applyFont="1" applyFill="1" applyBorder="1" applyAlignment="1"/>
    <xf numFmtId="0" fontId="35" fillId="3" borderId="0" xfId="4" applyFont="1" applyFill="1" applyBorder="1" applyAlignment="1"/>
    <xf numFmtId="10" fontId="35" fillId="3" borderId="8" xfId="0" applyNumberFormat="1" applyFont="1" applyFill="1" applyBorder="1" applyAlignment="1">
      <alignment horizontal="center" vertical="center"/>
    </xf>
    <xf numFmtId="10" fontId="36" fillId="3" borderId="8" xfId="4" applyNumberFormat="1" applyFont="1" applyFill="1" applyBorder="1" applyAlignment="1"/>
    <xf numFmtId="0" fontId="35" fillId="3" borderId="34" xfId="4" applyFont="1" applyFill="1" applyBorder="1" applyAlignment="1"/>
    <xf numFmtId="0" fontId="35" fillId="3" borderId="22" xfId="4" applyFont="1" applyFill="1" applyBorder="1" applyAlignment="1"/>
    <xf numFmtId="4" fontId="38" fillId="3" borderId="22" xfId="2" applyNumberFormat="1" applyFont="1" applyFill="1" applyBorder="1" applyAlignment="1" applyProtection="1"/>
    <xf numFmtId="14" fontId="38" fillId="3" borderId="22" xfId="2" applyNumberFormat="1" applyFont="1" applyFill="1" applyBorder="1" applyAlignment="1" applyProtection="1">
      <alignment horizontal="center"/>
    </xf>
    <xf numFmtId="0" fontId="38" fillId="3" borderId="22" xfId="2" applyFont="1" applyFill="1" applyBorder="1" applyAlignment="1" applyProtection="1"/>
    <xf numFmtId="10" fontId="37" fillId="3" borderId="22" xfId="8" applyNumberFormat="1" applyFont="1" applyFill="1" applyBorder="1" applyAlignment="1" applyProtection="1"/>
    <xf numFmtId="10" fontId="38" fillId="3" borderId="25" xfId="2" applyNumberFormat="1" applyFont="1" applyFill="1" applyBorder="1" applyAlignment="1" applyProtection="1"/>
    <xf numFmtId="0" fontId="16" fillId="0" borderId="10" xfId="0" applyFont="1" applyFill="1" applyBorder="1" applyAlignment="1">
      <alignment horizontal="left"/>
    </xf>
    <xf numFmtId="4" fontId="16" fillId="3" borderId="10" xfId="3" applyNumberFormat="1" applyFont="1" applyFill="1" applyBorder="1"/>
    <xf numFmtId="14" fontId="16" fillId="0" borderId="10" xfId="0" applyNumberFormat="1" applyFont="1" applyFill="1" applyBorder="1" applyAlignment="1">
      <alignment horizontal="center" vertical="center" wrapText="1"/>
    </xf>
    <xf numFmtId="0" fontId="40" fillId="0" borderId="10" xfId="0" applyFont="1" applyBorder="1"/>
    <xf numFmtId="14" fontId="16" fillId="0" borderId="10" xfId="0" applyNumberFormat="1" applyFont="1" applyFill="1" applyBorder="1" applyAlignment="1">
      <alignment horizontal="center"/>
    </xf>
    <xf numFmtId="0" fontId="16" fillId="0" borderId="63" xfId="0" applyFont="1" applyFill="1" applyBorder="1" applyAlignment="1">
      <alignment horizontal="left"/>
    </xf>
    <xf numFmtId="4" fontId="16" fillId="3" borderId="63" xfId="3" applyNumberFormat="1" applyFont="1" applyFill="1" applyBorder="1"/>
    <xf numFmtId="14" fontId="16" fillId="0" borderId="63" xfId="0" applyNumberFormat="1" applyFont="1" applyFill="1" applyBorder="1" applyAlignment="1">
      <alignment horizontal="center"/>
    </xf>
    <xf numFmtId="0" fontId="40" fillId="0" borderId="0" xfId="0" applyFont="1" applyBorder="1" applyAlignment="1">
      <alignment horizontal="center" vertical="center" wrapText="1"/>
    </xf>
    <xf numFmtId="0" fontId="40" fillId="0" borderId="0" xfId="0" applyFont="1" applyBorder="1"/>
    <xf numFmtId="4" fontId="39" fillId="3" borderId="26" xfId="3" applyNumberFormat="1" applyFont="1" applyFill="1" applyBorder="1" applyAlignment="1">
      <alignment vertical="center"/>
    </xf>
    <xf numFmtId="14" fontId="40" fillId="3" borderId="0" xfId="3" applyNumberFormat="1" applyFont="1" applyFill="1" applyBorder="1" applyAlignment="1">
      <alignment horizontal="center" vertical="center"/>
    </xf>
    <xf numFmtId="10" fontId="37" fillId="0" borderId="0" xfId="8" applyNumberFormat="1" applyFont="1" applyBorder="1"/>
    <xf numFmtId="10" fontId="40" fillId="0" borderId="0" xfId="0" applyNumberFormat="1" applyFont="1" applyBorder="1"/>
    <xf numFmtId="0" fontId="40" fillId="0" borderId="0" xfId="0" applyFont="1"/>
    <xf numFmtId="4" fontId="40" fillId="0" borderId="0" xfId="3" applyNumberFormat="1" applyFont="1" applyBorder="1" applyAlignment="1">
      <alignment vertical="center"/>
    </xf>
    <xf numFmtId="14" fontId="40" fillId="0" borderId="0" xfId="3" applyNumberFormat="1" applyFont="1" applyBorder="1" applyAlignment="1">
      <alignment horizontal="center" vertical="center"/>
    </xf>
    <xf numFmtId="0" fontId="16" fillId="0" borderId="14" xfId="0" applyFont="1" applyFill="1" applyBorder="1" applyAlignment="1">
      <alignment horizontal="left"/>
    </xf>
    <xf numFmtId="4" fontId="16" fillId="3" borderId="14" xfId="3" applyNumberFormat="1" applyFont="1" applyFill="1" applyBorder="1"/>
    <xf numFmtId="14" fontId="16" fillId="0" borderId="14" xfId="0" applyNumberFormat="1" applyFont="1" applyFill="1" applyBorder="1" applyAlignment="1">
      <alignment horizontal="center" vertical="center" wrapText="1"/>
    </xf>
    <xf numFmtId="0" fontId="40" fillId="0" borderId="14" xfId="0" applyFont="1" applyBorder="1"/>
    <xf numFmtId="166" fontId="16" fillId="0" borderId="10" xfId="3" applyFont="1" applyFill="1" applyBorder="1" applyAlignment="1">
      <alignment horizontal="left"/>
    </xf>
    <xf numFmtId="14" fontId="16" fillId="0" borderId="10" xfId="0" applyNumberFormat="1" applyFont="1" applyFill="1" applyBorder="1" applyAlignment="1">
      <alignment horizontal="left"/>
    </xf>
    <xf numFmtId="14" fontId="16" fillId="0" borderId="63" xfId="0" applyNumberFormat="1" applyFont="1" applyFill="1" applyBorder="1" applyAlignment="1">
      <alignment horizontal="center" vertical="center" wrapText="1"/>
    </xf>
    <xf numFmtId="0" fontId="40" fillId="0" borderId="63" xfId="0" applyFont="1" applyBorder="1"/>
    <xf numFmtId="0" fontId="40" fillId="0" borderId="15" xfId="0" applyFont="1" applyBorder="1" applyAlignment="1">
      <alignment horizontal="left"/>
    </xf>
    <xf numFmtId="0" fontId="40" fillId="0" borderId="15" xfId="0" applyFont="1" applyBorder="1"/>
    <xf numFmtId="4" fontId="40" fillId="0" borderId="15" xfId="3" applyNumberFormat="1" applyFont="1" applyBorder="1" applyAlignment="1">
      <alignment vertical="center"/>
    </xf>
    <xf numFmtId="14" fontId="40" fillId="0" borderId="15" xfId="3" applyNumberFormat="1" applyFont="1" applyBorder="1" applyAlignment="1">
      <alignment horizontal="center" vertical="center"/>
    </xf>
    <xf numFmtId="14" fontId="40" fillId="0" borderId="15" xfId="0" applyNumberFormat="1" applyFont="1" applyBorder="1"/>
    <xf numFmtId="4" fontId="39" fillId="0" borderId="26" xfId="3" applyNumberFormat="1" applyFont="1" applyBorder="1" applyAlignment="1">
      <alignment vertical="center"/>
    </xf>
    <xf numFmtId="0" fontId="40" fillId="0" borderId="21" xfId="0" applyFont="1" applyBorder="1"/>
    <xf numFmtId="0" fontId="16" fillId="3" borderId="10" xfId="0" applyFont="1" applyFill="1" applyBorder="1" applyAlignment="1"/>
    <xf numFmtId="4" fontId="16" fillId="3" borderId="10" xfId="9" applyNumberFormat="1" applyFont="1" applyFill="1" applyBorder="1" applyAlignment="1">
      <alignment horizontal="right"/>
    </xf>
    <xf numFmtId="14" fontId="16" fillId="0" borderId="10" xfId="0" applyNumberFormat="1" applyFont="1" applyBorder="1" applyAlignment="1">
      <alignment horizontal="center"/>
    </xf>
    <xf numFmtId="0" fontId="40" fillId="0" borderId="0" xfId="0" applyFont="1" applyBorder="1" applyAlignment="1">
      <alignment vertical="center" wrapText="1"/>
    </xf>
    <xf numFmtId="4" fontId="39" fillId="0" borderId="27" xfId="3" applyNumberFormat="1" applyFont="1" applyBorder="1" applyAlignment="1">
      <alignment vertical="center"/>
    </xf>
    <xf numFmtId="10" fontId="37" fillId="0" borderId="0" xfId="8" applyNumberFormat="1" applyFont="1" applyBorder="1" applyAlignment="1">
      <alignment vertical="center"/>
    </xf>
    <xf numFmtId="10" fontId="40" fillId="0" borderId="0" xfId="0" applyNumberFormat="1" applyFont="1" applyBorder="1" applyAlignment="1">
      <alignment vertical="center"/>
    </xf>
    <xf numFmtId="14" fontId="16" fillId="3" borderId="10" xfId="0" applyNumberFormat="1" applyFont="1" applyFill="1" applyBorder="1" applyAlignment="1">
      <alignment horizontal="center"/>
    </xf>
    <xf numFmtId="0" fontId="40" fillId="0" borderId="12" xfId="0" applyFont="1" applyBorder="1"/>
    <xf numFmtId="4" fontId="16" fillId="3" borderId="10" xfId="0" applyNumberFormat="1" applyFont="1" applyFill="1" applyBorder="1" applyAlignment="1"/>
    <xf numFmtId="4" fontId="16" fillId="3" borderId="12" xfId="10" applyNumberFormat="1" applyFont="1" applyFill="1" applyBorder="1" applyAlignment="1"/>
    <xf numFmtId="4" fontId="40" fillId="0" borderId="10" xfId="3" applyNumberFormat="1" applyFont="1" applyBorder="1"/>
    <xf numFmtId="14" fontId="40" fillId="0" borderId="10" xfId="0" applyNumberFormat="1" applyFont="1" applyBorder="1" applyAlignment="1">
      <alignment horizontal="center"/>
    </xf>
    <xf numFmtId="0" fontId="40" fillId="3" borderId="15" xfId="0" applyFont="1" applyFill="1" applyBorder="1"/>
    <xf numFmtId="4" fontId="40" fillId="0" borderId="15" xfId="3" applyNumberFormat="1" applyFont="1" applyBorder="1"/>
    <xf numFmtId="14" fontId="40" fillId="0" borderId="15" xfId="0" applyNumberFormat="1" applyFont="1" applyBorder="1" applyAlignment="1">
      <alignment horizontal="center"/>
    </xf>
    <xf numFmtId="0" fontId="40" fillId="0" borderId="18" xfId="0" applyFont="1" applyBorder="1"/>
    <xf numFmtId="0" fontId="16" fillId="3" borderId="14" xfId="0" applyFont="1" applyFill="1" applyBorder="1" applyAlignment="1"/>
    <xf numFmtId="4" fontId="16" fillId="3" borderId="14" xfId="9" applyNumberFormat="1" applyFont="1" applyFill="1" applyBorder="1" applyAlignment="1">
      <alignment horizontal="right"/>
    </xf>
    <xf numFmtId="14" fontId="16" fillId="0" borderId="14" xfId="0" applyNumberFormat="1" applyFont="1" applyBorder="1" applyAlignment="1">
      <alignment horizontal="center"/>
    </xf>
    <xf numFmtId="0" fontId="40" fillId="3" borderId="10" xfId="0" applyFont="1" applyFill="1" applyBorder="1" applyAlignment="1">
      <alignment horizontal="left"/>
    </xf>
    <xf numFmtId="0" fontId="40" fillId="3" borderId="10" xfId="0" applyFont="1" applyFill="1" applyBorder="1"/>
    <xf numFmtId="4" fontId="40" fillId="3" borderId="10" xfId="3" applyNumberFormat="1" applyFont="1" applyFill="1" applyBorder="1" applyAlignment="1">
      <alignment horizontal="right"/>
    </xf>
    <xf numFmtId="14" fontId="40" fillId="3" borderId="10" xfId="3" applyNumberFormat="1" applyFont="1" applyFill="1" applyBorder="1" applyAlignment="1">
      <alignment horizontal="center"/>
    </xf>
    <xf numFmtId="14" fontId="40" fillId="3" borderId="10" xfId="0" applyNumberFormat="1" applyFont="1" applyFill="1" applyBorder="1"/>
    <xf numFmtId="0" fontId="40" fillId="3" borderId="63" xfId="0" applyFont="1" applyFill="1" applyBorder="1" applyAlignment="1">
      <alignment horizontal="left"/>
    </xf>
    <xf numFmtId="0" fontId="40" fillId="3" borderId="63" xfId="0" applyFont="1" applyFill="1" applyBorder="1"/>
    <xf numFmtId="4" fontId="40" fillId="3" borderId="63" xfId="3" applyNumberFormat="1" applyFont="1" applyFill="1" applyBorder="1" applyAlignment="1">
      <alignment horizontal="right"/>
    </xf>
    <xf numFmtId="14" fontId="40" fillId="3" borderId="63" xfId="3" applyNumberFormat="1" applyFont="1" applyFill="1" applyBorder="1" applyAlignment="1">
      <alignment horizontal="center"/>
    </xf>
    <xf numFmtId="14" fontId="40" fillId="3" borderId="63" xfId="0" applyNumberFormat="1" applyFont="1" applyFill="1" applyBorder="1"/>
    <xf numFmtId="14" fontId="40" fillId="0" borderId="0" xfId="0" applyNumberFormat="1" applyFont="1" applyBorder="1" applyAlignment="1"/>
    <xf numFmtId="14" fontId="40" fillId="0" borderId="0" xfId="0" applyNumberFormat="1" applyFont="1" applyBorder="1" applyAlignment="1">
      <alignment horizontal="center" vertical="center"/>
    </xf>
    <xf numFmtId="4" fontId="40" fillId="0" borderId="0" xfId="0" applyNumberFormat="1" applyFont="1" applyBorder="1" applyAlignment="1">
      <alignment vertical="center"/>
    </xf>
    <xf numFmtId="4" fontId="40" fillId="0" borderId="63" xfId="3" applyNumberFormat="1" applyFont="1" applyBorder="1"/>
    <xf numFmtId="14" fontId="40" fillId="0" borderId="63" xfId="0" applyNumberFormat="1" applyFont="1" applyBorder="1" applyAlignment="1">
      <alignment horizontal="center"/>
    </xf>
    <xf numFmtId="0" fontId="40" fillId="0" borderId="66" xfId="0" applyFont="1" applyBorder="1"/>
    <xf numFmtId="14" fontId="40" fillId="0" borderId="18" xfId="0" applyNumberFormat="1" applyFont="1" applyBorder="1"/>
    <xf numFmtId="4" fontId="39" fillId="0" borderId="26" xfId="3" applyNumberFormat="1" applyFont="1" applyBorder="1" applyAlignment="1">
      <alignment horizontal="right" vertical="center"/>
    </xf>
    <xf numFmtId="0" fontId="40" fillId="0" borderId="17" xfId="0" applyFont="1" applyBorder="1" applyAlignment="1">
      <alignment horizontal="left"/>
    </xf>
    <xf numFmtId="0" fontId="40" fillId="0" borderId="10" xfId="0" applyFont="1" applyBorder="1" applyAlignment="1"/>
    <xf numFmtId="4" fontId="40" fillId="3" borderId="10" xfId="3" applyNumberFormat="1" applyFont="1" applyFill="1" applyBorder="1"/>
    <xf numFmtId="0" fontId="40" fillId="0" borderId="11" xfId="0" applyFont="1" applyBorder="1"/>
    <xf numFmtId="0" fontId="40" fillId="0" borderId="17" xfId="0" applyFont="1" applyBorder="1" applyAlignment="1"/>
    <xf numFmtId="4" fontId="40" fillId="3" borderId="17" xfId="3" applyNumberFormat="1" applyFont="1" applyFill="1" applyBorder="1"/>
    <xf numFmtId="14" fontId="40" fillId="0" borderId="17" xfId="0" applyNumberFormat="1" applyFont="1" applyBorder="1" applyAlignment="1">
      <alignment horizontal="center"/>
    </xf>
    <xf numFmtId="0" fontId="40" fillId="0" borderId="19" xfId="0" applyFont="1" applyBorder="1"/>
    <xf numFmtId="0" fontId="40" fillId="0" borderId="20" xfId="0" applyFont="1" applyBorder="1" applyAlignment="1">
      <alignment horizontal="left"/>
    </xf>
    <xf numFmtId="0" fontId="40" fillId="0" borderId="13" xfId="0" applyFont="1" applyBorder="1" applyAlignment="1"/>
    <xf numFmtId="4" fontId="40" fillId="3" borderId="13" xfId="3" applyNumberFormat="1" applyFont="1" applyFill="1" applyBorder="1"/>
    <xf numFmtId="14" fontId="40" fillId="0" borderId="13" xfId="0" applyNumberFormat="1" applyFont="1" applyBorder="1" applyAlignment="1">
      <alignment horizontal="center"/>
    </xf>
    <xf numFmtId="0" fontId="40" fillId="0" borderId="20" xfId="0" applyFont="1" applyBorder="1"/>
    <xf numFmtId="0" fontId="40" fillId="3" borderId="18" xfId="0" applyFont="1" applyFill="1" applyBorder="1"/>
    <xf numFmtId="4" fontId="40" fillId="3" borderId="15" xfId="3" applyNumberFormat="1" applyFont="1" applyFill="1" applyBorder="1"/>
    <xf numFmtId="14" fontId="40" fillId="3" borderId="15" xfId="0" applyNumberFormat="1" applyFont="1" applyFill="1" applyBorder="1" applyAlignment="1">
      <alignment horizontal="center"/>
    </xf>
    <xf numFmtId="166" fontId="41" fillId="0" borderId="26" xfId="3" applyFont="1" applyBorder="1" applyAlignment="1">
      <alignment vertical="center"/>
    </xf>
    <xf numFmtId="0" fontId="16" fillId="0" borderId="17" xfId="0" applyFont="1" applyFill="1" applyBorder="1" applyAlignment="1">
      <alignment horizontal="left"/>
    </xf>
    <xf numFmtId="4" fontId="16" fillId="3" borderId="17" xfId="3" applyNumberFormat="1" applyFont="1" applyFill="1" applyBorder="1"/>
    <xf numFmtId="14" fontId="16" fillId="0" borderId="17" xfId="0" applyNumberFormat="1" applyFont="1" applyFill="1" applyBorder="1" applyAlignment="1">
      <alignment horizontal="center" vertical="center" wrapText="1"/>
    </xf>
    <xf numFmtId="0" fontId="40" fillId="0" borderId="17" xfId="0" applyFont="1" applyBorder="1"/>
    <xf numFmtId="4" fontId="40" fillId="0" borderId="10" xfId="3" applyNumberFormat="1" applyFont="1" applyBorder="1" applyAlignment="1">
      <alignment vertical="center"/>
    </xf>
    <xf numFmtId="14" fontId="40" fillId="0" borderId="10" xfId="3" applyNumberFormat="1" applyFont="1" applyBorder="1" applyAlignment="1">
      <alignment horizontal="center" vertical="center"/>
    </xf>
    <xf numFmtId="14" fontId="40" fillId="0" borderId="10" xfId="0" applyNumberFormat="1" applyFont="1" applyBorder="1"/>
    <xf numFmtId="4" fontId="40" fillId="0" borderId="63" xfId="3" applyNumberFormat="1" applyFont="1" applyBorder="1" applyAlignment="1">
      <alignment vertical="center"/>
    </xf>
    <xf numFmtId="14" fontId="40" fillId="0" borderId="63" xfId="3" applyNumberFormat="1" applyFont="1" applyBorder="1" applyAlignment="1">
      <alignment horizontal="center" vertical="center"/>
    </xf>
    <xf numFmtId="14" fontId="40" fillId="0" borderId="63" xfId="0" applyNumberFormat="1" applyFont="1" applyBorder="1"/>
    <xf numFmtId="0" fontId="16" fillId="0" borderId="15" xfId="0" applyFont="1" applyFill="1" applyBorder="1" applyAlignment="1">
      <alignment horizontal="left"/>
    </xf>
    <xf numFmtId="0" fontId="40" fillId="0" borderId="16" xfId="0" applyFont="1" applyBorder="1"/>
    <xf numFmtId="10" fontId="37" fillId="0" borderId="23" xfId="8" applyNumberFormat="1" applyFont="1" applyBorder="1" applyAlignment="1">
      <alignment vertical="center"/>
    </xf>
    <xf numFmtId="10" fontId="40" fillId="0" borderId="8" xfId="0" applyNumberFormat="1" applyFont="1" applyBorder="1" applyAlignment="1">
      <alignment vertical="center"/>
    </xf>
    <xf numFmtId="0" fontId="40" fillId="3" borderId="12" xfId="0" applyFont="1" applyFill="1" applyBorder="1"/>
    <xf numFmtId="0" fontId="40" fillId="3" borderId="20" xfId="0" applyFont="1" applyFill="1" applyBorder="1"/>
    <xf numFmtId="0" fontId="40" fillId="3" borderId="0" xfId="0" applyFont="1" applyFill="1" applyBorder="1"/>
    <xf numFmtId="4" fontId="39" fillId="3" borderId="27" xfId="3" applyNumberFormat="1" applyFont="1" applyFill="1" applyBorder="1"/>
    <xf numFmtId="14" fontId="40" fillId="3" borderId="0" xfId="3" applyNumberFormat="1" applyFont="1" applyFill="1" applyBorder="1" applyAlignment="1">
      <alignment horizontal="center"/>
    </xf>
    <xf numFmtId="10" fontId="37" fillId="3" borderId="0" xfId="8" applyNumberFormat="1" applyFont="1" applyFill="1" applyBorder="1"/>
    <xf numFmtId="10" fontId="40" fillId="3" borderId="0" xfId="0" applyNumberFormat="1" applyFont="1" applyFill="1" applyBorder="1"/>
    <xf numFmtId="4" fontId="40" fillId="0" borderId="0" xfId="3" applyNumberFormat="1" applyFont="1" applyBorder="1"/>
    <xf numFmtId="14" fontId="40" fillId="0" borderId="0" xfId="3" applyNumberFormat="1" applyFont="1" applyBorder="1" applyAlignment="1">
      <alignment horizontal="center"/>
    </xf>
    <xf numFmtId="0" fontId="39" fillId="3" borderId="55" xfId="0" applyFont="1" applyFill="1" applyBorder="1"/>
    <xf numFmtId="14" fontId="39" fillId="3" borderId="56" xfId="0" applyNumberFormat="1" applyFont="1" applyFill="1" applyBorder="1" applyAlignment="1"/>
    <xf numFmtId="4" fontId="39" fillId="3" borderId="56" xfId="3" applyNumberFormat="1" applyFont="1" applyFill="1" applyBorder="1"/>
    <xf numFmtId="14" fontId="16" fillId="0" borderId="56" xfId="3" applyNumberFormat="1" applyFont="1" applyFill="1" applyBorder="1" applyAlignment="1">
      <alignment horizontal="center"/>
    </xf>
    <xf numFmtId="0" fontId="40" fillId="3" borderId="56" xfId="0" applyFont="1" applyFill="1" applyBorder="1" applyAlignment="1">
      <alignment horizontal="center"/>
    </xf>
    <xf numFmtId="10" fontId="37" fillId="3" borderId="56" xfId="8" applyNumberFormat="1" applyFont="1" applyFill="1" applyBorder="1"/>
    <xf numFmtId="10" fontId="40" fillId="3" borderId="57" xfId="0" applyNumberFormat="1" applyFont="1" applyFill="1" applyBorder="1"/>
    <xf numFmtId="4" fontId="33" fillId="0" borderId="0" xfId="0" applyNumberFormat="1" applyFont="1"/>
    <xf numFmtId="14" fontId="33" fillId="0" borderId="0" xfId="0" applyNumberFormat="1" applyFont="1" applyAlignment="1">
      <alignment horizontal="center"/>
    </xf>
    <xf numFmtId="10" fontId="37" fillId="0" borderId="0" xfId="8" applyNumberFormat="1" applyFont="1"/>
    <xf numFmtId="10" fontId="33" fillId="0" borderId="0" xfId="0" applyNumberFormat="1" applyFont="1"/>
    <xf numFmtId="0" fontId="29" fillId="0" borderId="5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34" xfId="1" applyFont="1" applyBorder="1"/>
    <xf numFmtId="0" fontId="29" fillId="0" borderId="61" xfId="1" applyFont="1" applyBorder="1"/>
    <xf numFmtId="0" fontId="30" fillId="0" borderId="62" xfId="1" applyFont="1" applyBorder="1" applyAlignment="1">
      <alignment horizontal="center"/>
    </xf>
    <xf numFmtId="0" fontId="30" fillId="0" borderId="25" xfId="1" applyFont="1" applyBorder="1" applyAlignment="1">
      <alignment horizontal="center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164" fontId="30" fillId="0" borderId="53" xfId="0" applyNumberFormat="1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9" fillId="0" borderId="30" xfId="1" applyFont="1" applyBorder="1" applyAlignment="1">
      <alignment horizontal="left"/>
    </xf>
    <xf numFmtId="0" fontId="29" fillId="0" borderId="5" xfId="1" applyFont="1" applyBorder="1" applyAlignment="1">
      <alignment horizontal="left"/>
    </xf>
    <xf numFmtId="0" fontId="29" fillId="0" borderId="4" xfId="1" applyFont="1" applyBorder="1" applyAlignment="1">
      <alignment horizontal="left"/>
    </xf>
    <xf numFmtId="0" fontId="29" fillId="0" borderId="1" xfId="1" applyFont="1" applyBorder="1" applyAlignment="1">
      <alignment horizontal="left"/>
    </xf>
    <xf numFmtId="0" fontId="29" fillId="0" borderId="7" xfId="1" applyFont="1" applyBorder="1" applyAlignment="1"/>
    <xf numFmtId="0" fontId="29" fillId="0" borderId="28" xfId="1" applyFont="1" applyBorder="1" applyAlignment="1"/>
    <xf numFmtId="0" fontId="30" fillId="0" borderId="2" xfId="1" applyFont="1" applyBorder="1" applyAlignment="1">
      <alignment horizontal="left"/>
    </xf>
    <xf numFmtId="0" fontId="30" fillId="0" borderId="8" xfId="1" applyFont="1" applyBorder="1" applyAlignment="1">
      <alignment horizontal="left"/>
    </xf>
    <xf numFmtId="0" fontId="31" fillId="0" borderId="2" xfId="2" applyFont="1" applyBorder="1" applyAlignment="1" applyProtection="1">
      <alignment horizontal="left"/>
    </xf>
    <xf numFmtId="0" fontId="31" fillId="0" borderId="8" xfId="2" applyFont="1" applyBorder="1" applyAlignment="1" applyProtection="1">
      <alignment horizontal="left"/>
    </xf>
    <xf numFmtId="0" fontId="29" fillId="0" borderId="31" xfId="1" applyFont="1" applyBorder="1" applyAlignment="1">
      <alignment horizontal="left"/>
    </xf>
    <xf numFmtId="0" fontId="29" fillId="0" borderId="32" xfId="1" applyFont="1" applyBorder="1" applyAlignment="1">
      <alignment horizontal="left"/>
    </xf>
    <xf numFmtId="0" fontId="29" fillId="0" borderId="4" xfId="1" applyFont="1" applyBorder="1" applyAlignment="1">
      <alignment horizontal="left" vertical="center"/>
    </xf>
    <xf numFmtId="0" fontId="29" fillId="0" borderId="1" xfId="1" applyFont="1" applyBorder="1" applyAlignment="1">
      <alignment horizontal="left" vertical="center"/>
    </xf>
    <xf numFmtId="0" fontId="29" fillId="0" borderId="36" xfId="1" applyFont="1" applyBorder="1" applyAlignment="1">
      <alignment horizontal="center"/>
    </xf>
    <xf numFmtId="0" fontId="29" fillId="0" borderId="37" xfId="1" applyFont="1" applyBorder="1" applyAlignment="1">
      <alignment horizontal="center"/>
    </xf>
    <xf numFmtId="0" fontId="29" fillId="0" borderId="38" xfId="1" applyFont="1" applyBorder="1" applyAlignment="1">
      <alignment horizontal="center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15" fillId="0" borderId="0" xfId="1" applyFont="1" applyBorder="1" applyAlignment="1">
      <alignment horizontal="center"/>
    </xf>
    <xf numFmtId="0" fontId="28" fillId="0" borderId="58" xfId="1" applyFont="1" applyBorder="1" applyAlignment="1">
      <alignment horizontal="center"/>
    </xf>
    <xf numFmtId="0" fontId="29" fillId="0" borderId="35" xfId="1" applyFont="1" applyBorder="1" applyAlignment="1"/>
    <xf numFmtId="0" fontId="29" fillId="0" borderId="59" xfId="1" applyFont="1" applyBorder="1" applyAlignment="1"/>
    <xf numFmtId="0" fontId="29" fillId="0" borderId="60" xfId="1" applyFont="1" applyBorder="1" applyAlignment="1">
      <alignment horizontal="left"/>
    </xf>
    <xf numFmtId="0" fontId="29" fillId="0" borderId="24" xfId="1" applyFont="1" applyBorder="1" applyAlignment="1">
      <alignment horizontal="left"/>
    </xf>
    <xf numFmtId="0" fontId="30" fillId="0" borderId="2" xfId="1" applyFont="1" applyBorder="1" applyAlignment="1">
      <alignment horizontal="center"/>
    </xf>
    <xf numFmtId="0" fontId="30" fillId="0" borderId="8" xfId="1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73" xfId="0" applyFont="1" applyBorder="1" applyAlignment="1">
      <alignment horizontal="center"/>
    </xf>
    <xf numFmtId="0" fontId="18" fillId="0" borderId="74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73" xfId="0" applyFont="1" applyBorder="1" applyAlignment="1">
      <alignment horizontal="center"/>
    </xf>
    <xf numFmtId="0" fontId="22" fillId="0" borderId="74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73" xfId="0" applyFont="1" applyBorder="1" applyAlignment="1">
      <alignment horizontal="center"/>
    </xf>
    <xf numFmtId="0" fontId="23" fillId="0" borderId="74" xfId="0" applyFont="1" applyBorder="1" applyAlignment="1">
      <alignment horizontal="center"/>
    </xf>
    <xf numFmtId="14" fontId="18" fillId="0" borderId="66" xfId="0" applyNumberFormat="1" applyFont="1" applyBorder="1" applyAlignment="1">
      <alignment horizontal="center"/>
    </xf>
    <xf numFmtId="14" fontId="18" fillId="0" borderId="70" xfId="0" applyNumberFormat="1" applyFont="1" applyBorder="1" applyAlignment="1">
      <alignment horizontal="center"/>
    </xf>
    <xf numFmtId="14" fontId="18" fillId="0" borderId="20" xfId="0" applyNumberFormat="1" applyFont="1" applyBorder="1" applyAlignment="1">
      <alignment horizontal="center"/>
    </xf>
    <xf numFmtId="14" fontId="18" fillId="0" borderId="16" xfId="0" applyNumberFormat="1" applyFont="1" applyBorder="1" applyAlignment="1">
      <alignment horizontal="center"/>
    </xf>
    <xf numFmtId="14" fontId="18" fillId="0" borderId="10" xfId="0" applyNumberFormat="1" applyFont="1" applyBorder="1" applyAlignment="1">
      <alignment horizontal="center"/>
    </xf>
    <xf numFmtId="44" fontId="18" fillId="0" borderId="63" xfId="0" applyNumberFormat="1" applyFont="1" applyBorder="1" applyAlignment="1">
      <alignment horizontal="center"/>
    </xf>
    <xf numFmtId="44" fontId="18" fillId="0" borderId="13" xfId="0" applyNumberFormat="1" applyFont="1" applyBorder="1" applyAlignment="1">
      <alignment horizontal="center"/>
    </xf>
    <xf numFmtId="44" fontId="18" fillId="0" borderId="17" xfId="0" applyNumberFormat="1" applyFont="1" applyBorder="1" applyAlignment="1">
      <alignment horizontal="center"/>
    </xf>
    <xf numFmtId="14" fontId="17" fillId="0" borderId="10" xfId="0" applyNumberFormat="1" applyFont="1" applyBorder="1" applyAlignment="1">
      <alignment horizontal="center"/>
    </xf>
    <xf numFmtId="44" fontId="17" fillId="0" borderId="12" xfId="0" applyNumberFormat="1" applyFont="1" applyBorder="1" applyAlignment="1">
      <alignment horizontal="center"/>
    </xf>
    <xf numFmtId="44" fontId="17" fillId="0" borderId="74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3" fillId="0" borderId="74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18" fillId="0" borderId="63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14" fontId="18" fillId="0" borderId="63" xfId="0" applyNumberFormat="1" applyFont="1" applyBorder="1" applyAlignment="1">
      <alignment horizontal="center"/>
    </xf>
    <xf numFmtId="14" fontId="18" fillId="0" borderId="13" xfId="0" applyNumberFormat="1" applyFont="1" applyBorder="1" applyAlignment="1">
      <alignment horizontal="center"/>
    </xf>
    <xf numFmtId="14" fontId="18" fillId="0" borderId="17" xfId="0" applyNumberFormat="1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14" fontId="18" fillId="0" borderId="12" xfId="0" applyNumberFormat="1" applyFont="1" applyBorder="1" applyAlignment="1">
      <alignment horizontal="center"/>
    </xf>
    <xf numFmtId="14" fontId="18" fillId="0" borderId="73" xfId="0" applyNumberFormat="1" applyFont="1" applyBorder="1" applyAlignment="1">
      <alignment horizontal="center"/>
    </xf>
    <xf numFmtId="14" fontId="18" fillId="0" borderId="74" xfId="0" applyNumberFormat="1" applyFont="1" applyBorder="1" applyAlignment="1">
      <alignment horizontal="center"/>
    </xf>
    <xf numFmtId="0" fontId="18" fillId="0" borderId="63" xfId="0" applyNumberFormat="1" applyFont="1" applyBorder="1" applyAlignment="1">
      <alignment horizontal="center"/>
    </xf>
    <xf numFmtId="0" fontId="18" fillId="0" borderId="13" xfId="0" applyNumberFormat="1" applyFont="1" applyBorder="1" applyAlignment="1">
      <alignment horizontal="center"/>
    </xf>
    <xf numFmtId="0" fontId="18" fillId="0" borderId="17" xfId="0" applyNumberFormat="1" applyFont="1" applyBorder="1" applyAlignment="1">
      <alignment horizontal="center"/>
    </xf>
    <xf numFmtId="14" fontId="18" fillId="0" borderId="19" xfId="0" applyNumberFormat="1" applyFont="1" applyBorder="1" applyAlignment="1">
      <alignment horizontal="center"/>
    </xf>
    <xf numFmtId="14" fontId="18" fillId="0" borderId="72" xfId="0" applyNumberFormat="1" applyFont="1" applyBorder="1" applyAlignment="1">
      <alignment horizontal="center"/>
    </xf>
    <xf numFmtId="14" fontId="18" fillId="0" borderId="71" xfId="0" applyNumberFormat="1" applyFont="1" applyBorder="1" applyAlignment="1">
      <alignment horizontal="center"/>
    </xf>
    <xf numFmtId="44" fontId="17" fillId="0" borderId="10" xfId="0" applyNumberFormat="1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7" fillId="0" borderId="73" xfId="0" applyFont="1" applyBorder="1" applyAlignment="1">
      <alignment horizontal="left"/>
    </xf>
    <xf numFmtId="0" fontId="17" fillId="0" borderId="74" xfId="0" applyFont="1" applyBorder="1" applyAlignment="1">
      <alignment horizontal="left"/>
    </xf>
    <xf numFmtId="0" fontId="17" fillId="0" borderId="12" xfId="0" applyFont="1" applyBorder="1" applyAlignment="1">
      <alignment horizontal="center"/>
    </xf>
    <xf numFmtId="0" fontId="17" fillId="0" borderId="73" xfId="0" applyFont="1" applyBorder="1" applyAlignment="1">
      <alignment horizontal="center"/>
    </xf>
    <xf numFmtId="14" fontId="17" fillId="0" borderId="12" xfId="0" applyNumberFormat="1" applyFont="1" applyBorder="1" applyAlignment="1">
      <alignment horizontal="center"/>
    </xf>
    <xf numFmtId="14" fontId="17" fillId="0" borderId="73" xfId="0" applyNumberFormat="1" applyFont="1" applyBorder="1" applyAlignment="1">
      <alignment horizontal="center"/>
    </xf>
    <xf numFmtId="14" fontId="17" fillId="0" borderId="74" xfId="0" applyNumberFormat="1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73" xfId="0" applyFont="1" applyBorder="1" applyAlignment="1">
      <alignment horizontal="center"/>
    </xf>
    <xf numFmtId="0" fontId="20" fillId="0" borderId="74" xfId="0" applyFont="1" applyBorder="1" applyAlignment="1">
      <alignment horizontal="center"/>
    </xf>
    <xf numFmtId="44" fontId="17" fillId="0" borderId="73" xfId="0" applyNumberFormat="1" applyFont="1" applyBorder="1" applyAlignment="1">
      <alignment horizontal="center"/>
    </xf>
    <xf numFmtId="0" fontId="17" fillId="0" borderId="63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44" fontId="20" fillId="0" borderId="63" xfId="0" applyNumberFormat="1" applyFont="1" applyBorder="1" applyAlignment="1">
      <alignment horizontal="center"/>
    </xf>
    <xf numFmtId="44" fontId="20" fillId="0" borderId="13" xfId="0" applyNumberFormat="1" applyFont="1" applyBorder="1" applyAlignment="1">
      <alignment horizontal="center"/>
    </xf>
    <xf numFmtId="44" fontId="20" fillId="0" borderId="17" xfId="0" applyNumberFormat="1" applyFont="1" applyBorder="1" applyAlignment="1">
      <alignment horizontal="center"/>
    </xf>
    <xf numFmtId="44" fontId="18" fillId="0" borderId="10" xfId="0" applyNumberFormat="1" applyFont="1" applyBorder="1" applyAlignment="1">
      <alignment horizontal="center"/>
    </xf>
    <xf numFmtId="0" fontId="18" fillId="0" borderId="10" xfId="0" applyNumberFormat="1" applyFont="1" applyBorder="1" applyAlignment="1">
      <alignment horizontal="center"/>
    </xf>
    <xf numFmtId="0" fontId="17" fillId="0" borderId="74" xfId="0" applyFont="1" applyBorder="1" applyAlignment="1">
      <alignment horizontal="center"/>
    </xf>
    <xf numFmtId="0" fontId="18" fillId="0" borderId="12" xfId="0" applyFont="1" applyBorder="1" applyAlignment="1">
      <alignment horizontal="left"/>
    </xf>
    <xf numFmtId="0" fontId="18" fillId="0" borderId="73" xfId="0" applyFont="1" applyBorder="1" applyAlignment="1">
      <alignment horizontal="left"/>
    </xf>
    <xf numFmtId="0" fontId="18" fillId="0" borderId="74" xfId="0" applyFont="1" applyBorder="1" applyAlignment="1">
      <alignment horizontal="left"/>
    </xf>
    <xf numFmtId="0" fontId="21" fillId="0" borderId="12" xfId="0" applyFont="1" applyBorder="1" applyAlignment="1">
      <alignment horizontal="center"/>
    </xf>
    <xf numFmtId="0" fontId="21" fillId="0" borderId="73" xfId="0" applyFont="1" applyBorder="1" applyAlignment="1">
      <alignment horizontal="center"/>
    </xf>
    <xf numFmtId="0" fontId="21" fillId="0" borderId="74" xfId="0" applyFont="1" applyBorder="1" applyAlignment="1">
      <alignment horizontal="center"/>
    </xf>
    <xf numFmtId="0" fontId="40" fillId="0" borderId="7" xfId="0" applyFont="1" applyBorder="1" applyAlignment="1">
      <alignment horizontal="center" vertical="center" wrapText="1"/>
    </xf>
    <xf numFmtId="0" fontId="40" fillId="0" borderId="34" xfId="0" applyFont="1" applyBorder="1" applyAlignment="1">
      <alignment horizontal="center" vertical="center" wrapText="1"/>
    </xf>
    <xf numFmtId="10" fontId="37" fillId="0" borderId="23" xfId="8" applyNumberFormat="1" applyFont="1" applyBorder="1" applyAlignment="1">
      <alignment horizontal="center" vertical="center"/>
    </xf>
    <xf numFmtId="10" fontId="37" fillId="0" borderId="26" xfId="8" applyNumberFormat="1" applyFont="1" applyBorder="1" applyAlignment="1">
      <alignment horizontal="center" vertical="center"/>
    </xf>
    <xf numFmtId="10" fontId="40" fillId="0" borderId="8" xfId="0" applyNumberFormat="1" applyFont="1" applyBorder="1" applyAlignment="1">
      <alignment horizontal="center" vertical="center"/>
    </xf>
    <xf numFmtId="10" fontId="40" fillId="0" borderId="25" xfId="0" applyNumberFormat="1" applyFont="1" applyBorder="1" applyAlignment="1">
      <alignment horizontal="center" vertical="center"/>
    </xf>
    <xf numFmtId="0" fontId="34" fillId="3" borderId="35" xfId="0" applyFont="1" applyFill="1" applyBorder="1" applyAlignment="1">
      <alignment horizontal="center" vertical="center" wrapText="1"/>
    </xf>
    <xf numFmtId="0" fontId="34" fillId="3" borderId="21" xfId="0" applyFont="1" applyFill="1" applyBorder="1" applyAlignment="1">
      <alignment horizontal="center" vertical="center"/>
    </xf>
    <xf numFmtId="0" fontId="34" fillId="3" borderId="24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0" fontId="34" fillId="3" borderId="34" xfId="0" applyFont="1" applyFill="1" applyBorder="1" applyAlignment="1">
      <alignment horizontal="center" vertical="center"/>
    </xf>
    <xf numFmtId="0" fontId="34" fillId="3" borderId="22" xfId="0" applyFont="1" applyFill="1" applyBorder="1" applyAlignment="1">
      <alignment horizontal="center" vertical="center"/>
    </xf>
    <xf numFmtId="0" fontId="34" fillId="3" borderId="25" xfId="0" applyFont="1" applyFill="1" applyBorder="1" applyAlignment="1">
      <alignment horizontal="center" vertical="center"/>
    </xf>
    <xf numFmtId="0" fontId="35" fillId="3" borderId="21" xfId="4" applyFont="1" applyFill="1" applyBorder="1" applyAlignment="1">
      <alignment horizontal="center" vertical="center" wrapText="1"/>
    </xf>
    <xf numFmtId="0" fontId="35" fillId="3" borderId="0" xfId="4" applyFont="1" applyFill="1" applyBorder="1" applyAlignment="1">
      <alignment horizontal="center" vertical="center" wrapText="1"/>
    </xf>
    <xf numFmtId="0" fontId="40" fillId="0" borderId="35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 wrapText="1"/>
    </xf>
    <xf numFmtId="10" fontId="40" fillId="0" borderId="23" xfId="0" applyNumberFormat="1" applyFont="1" applyBorder="1" applyAlignment="1">
      <alignment horizontal="center" vertical="center"/>
    </xf>
    <xf numFmtId="10" fontId="40" fillId="0" borderId="26" xfId="0" applyNumberFormat="1" applyFont="1" applyBorder="1" applyAlignment="1">
      <alignment horizontal="center" vertical="center"/>
    </xf>
    <xf numFmtId="0" fontId="40" fillId="0" borderId="40" xfId="0" applyFont="1" applyBorder="1" applyAlignment="1">
      <alignment horizontal="center" vertical="center" wrapText="1"/>
    </xf>
    <xf numFmtId="0" fontId="40" fillId="0" borderId="67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64" xfId="0" applyFont="1" applyBorder="1" applyAlignment="1">
      <alignment horizontal="center" vertical="center" wrapText="1"/>
    </xf>
    <xf numFmtId="0" fontId="40" fillId="0" borderId="41" xfId="0" applyFont="1" applyBorder="1" applyAlignment="1">
      <alignment horizontal="center" vertical="center" wrapText="1"/>
    </xf>
    <xf numFmtId="10" fontId="37" fillId="0" borderId="14" xfId="8" applyNumberFormat="1" applyFont="1" applyBorder="1" applyAlignment="1">
      <alignment horizontal="center" vertical="center"/>
    </xf>
    <xf numFmtId="10" fontId="37" fillId="0" borderId="17" xfId="8" applyNumberFormat="1" applyFont="1" applyBorder="1" applyAlignment="1">
      <alignment horizontal="center" vertical="center"/>
    </xf>
    <xf numFmtId="10" fontId="37" fillId="0" borderId="10" xfId="8" applyNumberFormat="1" applyFont="1" applyBorder="1" applyAlignment="1">
      <alignment horizontal="center" vertical="center"/>
    </xf>
    <xf numFmtId="10" fontId="37" fillId="0" borderId="63" xfId="8" applyNumberFormat="1" applyFont="1" applyBorder="1" applyAlignment="1">
      <alignment horizontal="center" vertical="center"/>
    </xf>
    <xf numFmtId="10" fontId="37" fillId="0" borderId="15" xfId="8" applyNumberFormat="1" applyFont="1" applyBorder="1" applyAlignment="1">
      <alignment horizontal="center" vertical="center"/>
    </xf>
    <xf numFmtId="10" fontId="40" fillId="0" borderId="42" xfId="0" applyNumberFormat="1" applyFont="1" applyBorder="1" applyAlignment="1">
      <alignment horizontal="center" vertical="center"/>
    </xf>
    <xf numFmtId="10" fontId="40" fillId="0" borderId="68" xfId="0" applyNumberFormat="1" applyFont="1" applyBorder="1" applyAlignment="1">
      <alignment horizontal="center" vertical="center"/>
    </xf>
    <xf numFmtId="10" fontId="40" fillId="0" borderId="11" xfId="0" applyNumberFormat="1" applyFont="1" applyBorder="1" applyAlignment="1">
      <alignment horizontal="center" vertical="center"/>
    </xf>
    <xf numFmtId="10" fontId="40" fillId="0" borderId="65" xfId="0" applyNumberFormat="1" applyFont="1" applyBorder="1" applyAlignment="1">
      <alignment horizontal="center" vertical="center"/>
    </xf>
    <xf numFmtId="10" fontId="40" fillId="0" borderId="43" xfId="0" applyNumberFormat="1" applyFont="1" applyBorder="1" applyAlignment="1">
      <alignment horizontal="center" vertical="center"/>
    </xf>
    <xf numFmtId="0" fontId="40" fillId="0" borderId="44" xfId="0" applyFont="1" applyBorder="1" applyAlignment="1">
      <alignment horizontal="center" vertical="center" wrapText="1"/>
    </xf>
    <xf numFmtId="10" fontId="37" fillId="0" borderId="46" xfId="8" applyNumberFormat="1" applyFont="1" applyBorder="1" applyAlignment="1">
      <alignment horizontal="center" vertical="center"/>
    </xf>
    <xf numFmtId="10" fontId="39" fillId="0" borderId="23" xfId="0" applyNumberFormat="1" applyFont="1" applyBorder="1" applyAlignment="1"/>
    <xf numFmtId="0" fontId="39" fillId="0" borderId="34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39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39" fillId="0" borderId="75" xfId="0" applyFont="1" applyBorder="1" applyAlignment="1">
      <alignment horizontal="center" vertical="center"/>
    </xf>
    <xf numFmtId="0" fontId="39" fillId="0" borderId="67" xfId="0" applyFont="1" applyBorder="1" applyAlignment="1">
      <alignment horizontal="center" vertical="center"/>
    </xf>
    <xf numFmtId="0" fontId="39" fillId="0" borderId="47" xfId="0" applyFont="1" applyBorder="1" applyAlignment="1">
      <alignment vertical="center"/>
    </xf>
    <xf numFmtId="0" fontId="39" fillId="0" borderId="20" xfId="0" applyFont="1" applyBorder="1" applyAlignment="1">
      <alignment vertical="center"/>
    </xf>
    <xf numFmtId="4" fontId="39" fillId="0" borderId="48" xfId="0" applyNumberFormat="1" applyFont="1" applyBorder="1" applyAlignment="1">
      <alignment horizontal="center" vertical="center"/>
    </xf>
    <xf numFmtId="4" fontId="39" fillId="0" borderId="13" xfId="0" applyNumberFormat="1" applyFont="1" applyBorder="1" applyAlignment="1">
      <alignment horizontal="center" vertical="center"/>
    </xf>
    <xf numFmtId="14" fontId="39" fillId="0" borderId="45" xfId="0" applyNumberFormat="1" applyFont="1" applyFill="1" applyBorder="1" applyAlignment="1">
      <alignment horizontal="center" vertical="center" wrapText="1"/>
    </xf>
    <xf numFmtId="14" fontId="39" fillId="0" borderId="46" xfId="0" applyNumberFormat="1" applyFont="1" applyFill="1" applyBorder="1" applyAlignment="1">
      <alignment horizontal="center" vertical="center" wrapText="1"/>
    </xf>
    <xf numFmtId="0" fontId="39" fillId="0" borderId="45" xfId="0" applyFont="1" applyFill="1" applyBorder="1" applyAlignment="1">
      <alignment horizontal="center" vertical="center" wrapText="1"/>
    </xf>
    <xf numFmtId="0" fontId="39" fillId="0" borderId="46" xfId="0" applyFont="1" applyFill="1" applyBorder="1" applyAlignment="1">
      <alignment horizontal="center" vertical="center" wrapText="1"/>
    </xf>
    <xf numFmtId="10" fontId="37" fillId="0" borderId="39" xfId="8" applyNumberFormat="1" applyFont="1" applyBorder="1" applyAlignment="1">
      <alignment horizontal="center" vertical="center" wrapText="1"/>
    </xf>
    <xf numFmtId="10" fontId="37" fillId="0" borderId="23" xfId="8" applyNumberFormat="1" applyFont="1" applyBorder="1" applyAlignment="1">
      <alignment horizontal="center" vertical="center" wrapText="1"/>
    </xf>
    <xf numFmtId="10" fontId="39" fillId="0" borderId="39" xfId="0" applyNumberFormat="1" applyFont="1" applyBorder="1" applyAlignment="1">
      <alignment horizontal="center" vertical="center" wrapText="1"/>
    </xf>
    <xf numFmtId="10" fontId="39" fillId="0" borderId="23" xfId="0" applyNumberFormat="1" applyFont="1" applyBorder="1" applyAlignment="1">
      <alignment horizontal="center" vertical="center" wrapText="1"/>
    </xf>
    <xf numFmtId="0" fontId="42" fillId="0" borderId="0" xfId="0" applyFont="1"/>
    <xf numFmtId="0" fontId="42" fillId="0" borderId="69" xfId="0" applyFont="1" applyBorder="1"/>
    <xf numFmtId="165" fontId="30" fillId="0" borderId="76" xfId="0" applyNumberFormat="1" applyFont="1" applyBorder="1" applyAlignment="1">
      <alignment horizontal="center"/>
    </xf>
    <xf numFmtId="0" fontId="43" fillId="0" borderId="0" xfId="0" applyFont="1"/>
    <xf numFmtId="0" fontId="44" fillId="0" borderId="0" xfId="0" applyFont="1"/>
    <xf numFmtId="0" fontId="45" fillId="0" borderId="69" xfId="0" applyFont="1" applyBorder="1"/>
    <xf numFmtId="0" fontId="44" fillId="0" borderId="69" xfId="0" applyFont="1" applyBorder="1"/>
    <xf numFmtId="0" fontId="45" fillId="0" borderId="0" xfId="0" applyFont="1"/>
  </cellXfs>
  <cellStyles count="11">
    <cellStyle name="Excel Built-in Explanatory Text" xfId="1"/>
    <cellStyle name="Hiperlink" xfId="2" builtinId="8"/>
    <cellStyle name="Moeda" xfId="3" builtinId="4"/>
    <cellStyle name="Normal" xfId="0" builtinId="0"/>
    <cellStyle name="Normal 2" xfId="4"/>
    <cellStyle name="Normal 2 10" xfId="5"/>
    <cellStyle name="Normal 4 2" xfId="6"/>
    <cellStyle name="Normal 7" xfId="7"/>
    <cellStyle name="Porcentagem" xfId="8" builtinId="5"/>
    <cellStyle name="Separador de milhares 2" xfId="9"/>
    <cellStyle name="Vírgula" xfId="10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BCC"/>
      <rgbColor rgb="00CCFFFF"/>
      <rgbColor rgb="00660066"/>
      <rgbColor rgb="00FF8080"/>
      <rgbColor rgb="000070C0"/>
      <rgbColor rgb="00CCCCFF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BCD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</xdr:colOff>
      <xdr:row>188</xdr:row>
      <xdr:rowOff>0</xdr:rowOff>
    </xdr:to>
    <xdr:sp macro="" textlink="">
      <xdr:nvSpPr>
        <xdr:cNvPr id="1336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188</xdr:row>
      <xdr:rowOff>0</xdr:rowOff>
    </xdr:to>
    <xdr:sp macro="" textlink="">
      <xdr:nvSpPr>
        <xdr:cNvPr id="1337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188</xdr:row>
      <xdr:rowOff>0</xdr:rowOff>
    </xdr:to>
    <xdr:sp macro="" textlink="">
      <xdr:nvSpPr>
        <xdr:cNvPr id="1338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188</xdr:row>
      <xdr:rowOff>0</xdr:rowOff>
    </xdr:to>
    <xdr:sp macro="" textlink="">
      <xdr:nvSpPr>
        <xdr:cNvPr id="1339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188</xdr:row>
      <xdr:rowOff>0</xdr:rowOff>
    </xdr:to>
    <xdr:sp macro="" textlink="">
      <xdr:nvSpPr>
        <xdr:cNvPr id="1340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188</xdr:row>
      <xdr:rowOff>0</xdr:rowOff>
    </xdr:to>
    <xdr:sp macro="" textlink="">
      <xdr:nvSpPr>
        <xdr:cNvPr id="1341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188</xdr:row>
      <xdr:rowOff>0</xdr:rowOff>
    </xdr:to>
    <xdr:sp macro="" textlink="">
      <xdr:nvSpPr>
        <xdr:cNvPr id="1342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188</xdr:row>
      <xdr:rowOff>0</xdr:rowOff>
    </xdr:to>
    <xdr:sp macro="" textlink="">
      <xdr:nvSpPr>
        <xdr:cNvPr id="1343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188</xdr:row>
      <xdr:rowOff>0</xdr:rowOff>
    </xdr:to>
    <xdr:sp macro="" textlink="">
      <xdr:nvSpPr>
        <xdr:cNvPr id="1344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188</xdr:row>
      <xdr:rowOff>0</xdr:rowOff>
    </xdr:to>
    <xdr:sp macro="" textlink="">
      <xdr:nvSpPr>
        <xdr:cNvPr id="1345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3352800</xdr:colOff>
      <xdr:row>1</xdr:row>
      <xdr:rowOff>161924</xdr:rowOff>
    </xdr:from>
    <xdr:to>
      <xdr:col>2</xdr:col>
      <xdr:colOff>3682365</xdr:colOff>
      <xdr:row>3</xdr:row>
      <xdr:rowOff>171449</xdr:rowOff>
    </xdr:to>
    <xdr:pic>
      <xdr:nvPicPr>
        <xdr:cNvPr id="12" name="Imagem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61949"/>
          <a:ext cx="329565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57150</xdr:rowOff>
    </xdr:from>
    <xdr:to>
      <xdr:col>2</xdr:col>
      <xdr:colOff>796290</xdr:colOff>
      <xdr:row>2</xdr:row>
      <xdr:rowOff>85725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7150"/>
          <a:ext cx="320040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01"/>
  <sheetViews>
    <sheetView topLeftCell="A19" zoomScaleNormal="100" workbookViewId="0">
      <selection activeCell="C37" sqref="C37"/>
    </sheetView>
  </sheetViews>
  <sheetFormatPr defaultColWidth="8" defaultRowHeight="15" x14ac:dyDescent="0.2"/>
  <cols>
    <col min="1" max="1" width="18.42578125" style="5" customWidth="1"/>
    <col min="2" max="2" width="22.7109375" style="5" customWidth="1"/>
    <col min="3" max="3" width="59.5703125" style="5" customWidth="1"/>
    <col min="4" max="4" width="45.42578125" style="5" customWidth="1"/>
    <col min="5" max="5" width="26.85546875" style="7" customWidth="1"/>
    <col min="6" max="6" width="22.85546875" style="8" customWidth="1"/>
    <col min="7" max="7" width="17" style="9" customWidth="1"/>
    <col min="8" max="8" width="19.28515625" style="6" customWidth="1"/>
    <col min="9" max="9" width="11.42578125" style="5" customWidth="1"/>
    <col min="10" max="10" width="8" style="5"/>
    <col min="11" max="18" width="8" style="5" customWidth="1"/>
    <col min="19" max="16384" width="8" style="5"/>
  </cols>
  <sheetData>
    <row r="1" spans="1:8" ht="15.75" customHeight="1" x14ac:dyDescent="0.2">
      <c r="A1" s="292" t="s">
        <v>39</v>
      </c>
      <c r="B1" s="293"/>
      <c r="C1" s="293"/>
      <c r="D1" s="293"/>
      <c r="E1" s="293"/>
      <c r="F1" s="293"/>
      <c r="G1" s="293"/>
      <c r="H1" s="293"/>
    </row>
    <row r="2" spans="1:8" ht="15.75" customHeight="1" x14ac:dyDescent="0.2">
      <c r="A2" s="293"/>
      <c r="B2" s="293"/>
      <c r="C2" s="293"/>
      <c r="D2" s="293"/>
      <c r="E2" s="293"/>
      <c r="F2" s="293"/>
      <c r="G2" s="293"/>
      <c r="H2" s="293"/>
    </row>
    <row r="3" spans="1:8" ht="15.75" customHeight="1" x14ac:dyDescent="0.2">
      <c r="A3" s="293"/>
      <c r="B3" s="293"/>
      <c r="C3" s="293"/>
      <c r="D3" s="293"/>
      <c r="E3" s="293"/>
      <c r="F3" s="293"/>
      <c r="G3" s="293"/>
      <c r="H3" s="293"/>
    </row>
    <row r="4" spans="1:8" ht="15.75" customHeight="1" x14ac:dyDescent="0.2">
      <c r="A4" s="293"/>
      <c r="B4" s="293"/>
      <c r="C4" s="293"/>
      <c r="D4" s="293"/>
      <c r="E4" s="293"/>
      <c r="F4" s="293"/>
      <c r="G4" s="293"/>
      <c r="H4" s="293"/>
    </row>
    <row r="5" spans="1:8" ht="43.5" customHeight="1" x14ac:dyDescent="0.2">
      <c r="A5" s="293"/>
      <c r="B5" s="293"/>
      <c r="C5" s="293"/>
      <c r="D5" s="293"/>
      <c r="E5" s="293"/>
      <c r="F5" s="293"/>
      <c r="G5" s="293"/>
      <c r="H5" s="293"/>
    </row>
    <row r="6" spans="1:8" ht="15.75" thickBot="1" x14ac:dyDescent="0.25">
      <c r="A6" s="294"/>
      <c r="B6" s="294"/>
      <c r="C6" s="294"/>
      <c r="D6" s="294"/>
      <c r="E6" s="294"/>
      <c r="F6" s="294"/>
      <c r="G6" s="294"/>
      <c r="H6" s="294"/>
    </row>
    <row r="7" spans="1:8" ht="19.5" customHeight="1" thickBot="1" x14ac:dyDescent="0.3">
      <c r="A7" s="295" t="s">
        <v>20</v>
      </c>
      <c r="B7" s="295"/>
      <c r="C7" s="295"/>
      <c r="D7" s="295"/>
      <c r="E7" s="295"/>
      <c r="F7" s="295"/>
      <c r="G7" s="295"/>
      <c r="H7" s="295"/>
    </row>
    <row r="8" spans="1:8" ht="20.25" customHeight="1" x14ac:dyDescent="0.25">
      <c r="A8" s="296" t="s">
        <v>34</v>
      </c>
      <c r="B8" s="297"/>
      <c r="C8" s="297"/>
      <c r="D8" s="298"/>
      <c r="E8" s="298"/>
      <c r="F8" s="298"/>
      <c r="G8" s="298"/>
      <c r="H8" s="299"/>
    </row>
    <row r="9" spans="1:8" ht="18" x14ac:dyDescent="0.25">
      <c r="A9" s="279" t="s">
        <v>35</v>
      </c>
      <c r="B9" s="280"/>
      <c r="C9" s="280"/>
      <c r="D9" s="300"/>
      <c r="E9" s="300"/>
      <c r="F9" s="300"/>
      <c r="G9" s="300"/>
      <c r="H9" s="301"/>
    </row>
    <row r="10" spans="1:8" ht="18" x14ac:dyDescent="0.25">
      <c r="A10" s="279" t="s">
        <v>36</v>
      </c>
      <c r="B10" s="280"/>
      <c r="C10" s="280"/>
      <c r="D10" s="281"/>
      <c r="E10" s="281"/>
      <c r="F10" s="281"/>
      <c r="G10" s="281"/>
      <c r="H10" s="282"/>
    </row>
    <row r="11" spans="1:8" ht="18" x14ac:dyDescent="0.25">
      <c r="A11" s="279" t="s">
        <v>37</v>
      </c>
      <c r="B11" s="280"/>
      <c r="C11" s="280"/>
      <c r="D11" s="281"/>
      <c r="E11" s="281"/>
      <c r="F11" s="281"/>
      <c r="G11" s="281"/>
      <c r="H11" s="282"/>
    </row>
    <row r="12" spans="1:8" ht="18" x14ac:dyDescent="0.25">
      <c r="A12" s="279" t="s">
        <v>38</v>
      </c>
      <c r="B12" s="280"/>
      <c r="C12" s="280"/>
      <c r="D12" s="283"/>
      <c r="E12" s="283"/>
      <c r="F12" s="283"/>
      <c r="G12" s="283"/>
      <c r="H12" s="284"/>
    </row>
    <row r="13" spans="1:8" ht="18" x14ac:dyDescent="0.25">
      <c r="A13" s="52"/>
      <c r="B13" s="53"/>
      <c r="C13" s="53"/>
      <c r="D13" s="54"/>
      <c r="E13" s="54"/>
      <c r="F13" s="54"/>
      <c r="G13" s="54"/>
      <c r="H13" s="55"/>
    </row>
    <row r="14" spans="1:8" ht="18.75" thickBot="1" x14ac:dyDescent="0.3">
      <c r="A14" s="52" t="s">
        <v>165</v>
      </c>
      <c r="B14" s="53"/>
      <c r="C14" s="53"/>
      <c r="D14" s="54"/>
      <c r="E14" s="54"/>
      <c r="F14" s="54"/>
      <c r="G14" s="54"/>
      <c r="H14" s="55"/>
    </row>
    <row r="15" spans="1:8" ht="18.75" customHeight="1" thickBot="1" x14ac:dyDescent="0.3">
      <c r="A15" s="289" t="s">
        <v>31</v>
      </c>
      <c r="B15" s="290"/>
      <c r="C15" s="290"/>
      <c r="D15" s="291"/>
      <c r="E15" s="54"/>
      <c r="F15" s="54"/>
      <c r="G15" s="54"/>
      <c r="H15" s="55"/>
    </row>
    <row r="16" spans="1:8" ht="20.25" customHeight="1" x14ac:dyDescent="0.25">
      <c r="A16" s="285" t="s">
        <v>16</v>
      </c>
      <c r="B16" s="286"/>
      <c r="C16" s="286"/>
      <c r="D16" s="56">
        <v>107090.3</v>
      </c>
      <c r="E16" s="54"/>
      <c r="F16" s="54"/>
      <c r="G16" s="54"/>
      <c r="H16" s="55"/>
    </row>
    <row r="17" spans="1:8" ht="18" x14ac:dyDescent="0.25">
      <c r="A17" s="277" t="s">
        <v>0</v>
      </c>
      <c r="B17" s="278"/>
      <c r="C17" s="278"/>
      <c r="D17" s="57">
        <v>223295.06</v>
      </c>
      <c r="E17" s="58"/>
      <c r="F17" s="59"/>
      <c r="G17" s="59"/>
      <c r="H17" s="60"/>
    </row>
    <row r="18" spans="1:8" ht="18" x14ac:dyDescent="0.25">
      <c r="A18" s="277" t="s">
        <v>17</v>
      </c>
      <c r="B18" s="278"/>
      <c r="C18" s="278"/>
      <c r="D18" s="61">
        <v>47915</v>
      </c>
      <c r="E18" s="62"/>
      <c r="F18" s="59"/>
      <c r="G18" s="59"/>
      <c r="H18" s="60"/>
    </row>
    <row r="19" spans="1:8" ht="18" x14ac:dyDescent="0.25">
      <c r="A19" s="277" t="s">
        <v>1</v>
      </c>
      <c r="B19" s="278"/>
      <c r="C19" s="278"/>
      <c r="D19" s="63" t="s">
        <v>74</v>
      </c>
      <c r="E19" s="64"/>
      <c r="F19" s="59"/>
      <c r="G19" s="59"/>
      <c r="H19" s="60"/>
    </row>
    <row r="20" spans="1:8" ht="18" x14ac:dyDescent="0.25">
      <c r="A20" s="277" t="s">
        <v>18</v>
      </c>
      <c r="B20" s="278"/>
      <c r="C20" s="278"/>
      <c r="D20" s="57">
        <v>2.5499999999999998</v>
      </c>
      <c r="E20" s="64"/>
      <c r="F20" s="59"/>
      <c r="G20" s="59"/>
      <c r="H20" s="60"/>
    </row>
    <row r="21" spans="1:8" ht="18" x14ac:dyDescent="0.25">
      <c r="A21" s="277" t="s">
        <v>2</v>
      </c>
      <c r="B21" s="278"/>
      <c r="C21" s="278"/>
      <c r="D21" s="65">
        <v>635</v>
      </c>
      <c r="E21" s="66"/>
      <c r="F21" s="59"/>
      <c r="G21" s="59"/>
      <c r="H21" s="60"/>
    </row>
    <row r="22" spans="1:8" ht="18" x14ac:dyDescent="0.25">
      <c r="A22" s="287" t="s">
        <v>15</v>
      </c>
      <c r="B22" s="288"/>
      <c r="C22" s="288"/>
      <c r="D22" s="61">
        <v>378937.91</v>
      </c>
      <c r="E22" s="66"/>
      <c r="F22" s="59"/>
      <c r="G22" s="59"/>
      <c r="H22" s="60"/>
    </row>
    <row r="23" spans="1:8" ht="16.5" customHeight="1" x14ac:dyDescent="0.25">
      <c r="A23" s="287" t="s">
        <v>32</v>
      </c>
      <c r="B23" s="288"/>
      <c r="C23" s="288"/>
      <c r="D23" s="67">
        <v>322175.51</v>
      </c>
      <c r="E23" s="68" t="s">
        <v>19</v>
      </c>
      <c r="F23" s="69" t="s">
        <v>3</v>
      </c>
      <c r="G23" s="70"/>
      <c r="H23" s="71" t="s">
        <v>4</v>
      </c>
    </row>
    <row r="24" spans="1:8" ht="19.5" customHeight="1" thickBot="1" x14ac:dyDescent="0.3">
      <c r="A24" s="275" t="s">
        <v>33</v>
      </c>
      <c r="B24" s="276"/>
      <c r="C24" s="276"/>
      <c r="D24" s="72">
        <v>56762.400000000001</v>
      </c>
      <c r="E24" s="73">
        <v>56762.400000000001</v>
      </c>
      <c r="F24" s="70">
        <v>0</v>
      </c>
      <c r="G24" s="70"/>
      <c r="H24" s="74">
        <f>D24-E24-F24</f>
        <v>0</v>
      </c>
    </row>
    <row r="25" spans="1:8" ht="18.75" thickBot="1" x14ac:dyDescent="0.3">
      <c r="A25" s="260"/>
      <c r="B25" s="261"/>
      <c r="C25" s="262"/>
      <c r="D25" s="262"/>
      <c r="E25" s="262"/>
      <c r="F25" s="262"/>
      <c r="G25" s="262"/>
      <c r="H25" s="263"/>
    </row>
    <row r="26" spans="1:8" ht="18.75" thickBot="1" x14ac:dyDescent="0.3">
      <c r="A26" s="75"/>
      <c r="B26" s="75"/>
      <c r="C26" s="75"/>
      <c r="D26" s="75"/>
      <c r="E26" s="66"/>
      <c r="F26" s="75"/>
      <c r="G26" s="75"/>
      <c r="H26" s="75"/>
    </row>
    <row r="27" spans="1:8" ht="18.75" thickBot="1" x14ac:dyDescent="0.25">
      <c r="A27" s="264" t="s">
        <v>6</v>
      </c>
      <c r="B27" s="265"/>
      <c r="C27" s="265"/>
      <c r="D27" s="266" t="s">
        <v>7</v>
      </c>
      <c r="E27" s="266"/>
      <c r="F27" s="266"/>
      <c r="G27" s="266"/>
      <c r="H27" s="267"/>
    </row>
    <row r="28" spans="1:8" ht="15" customHeight="1" x14ac:dyDescent="0.2">
      <c r="A28" s="268" t="s">
        <v>8</v>
      </c>
      <c r="B28" s="269"/>
      <c r="C28" s="269" t="s">
        <v>9</v>
      </c>
      <c r="D28" s="270" t="s">
        <v>10</v>
      </c>
      <c r="E28" s="271" t="s">
        <v>11</v>
      </c>
      <c r="F28" s="270" t="s">
        <v>29</v>
      </c>
      <c r="G28" s="273" t="s">
        <v>12</v>
      </c>
      <c r="H28" s="258" t="s">
        <v>13</v>
      </c>
    </row>
    <row r="29" spans="1:8" ht="18" x14ac:dyDescent="0.25">
      <c r="A29" s="439" t="s">
        <v>21</v>
      </c>
      <c r="B29" s="76"/>
      <c r="C29" s="269"/>
      <c r="D29" s="269"/>
      <c r="E29" s="272"/>
      <c r="F29" s="269"/>
      <c r="G29" s="274"/>
      <c r="H29" s="259"/>
    </row>
    <row r="30" spans="1:8" ht="18" x14ac:dyDescent="0.25">
      <c r="A30" s="439">
        <v>43958</v>
      </c>
      <c r="B30" s="76" t="s">
        <v>166</v>
      </c>
      <c r="C30" s="77" t="s">
        <v>158</v>
      </c>
      <c r="D30" s="77" t="s">
        <v>44</v>
      </c>
      <c r="E30" s="78">
        <v>6282.6</v>
      </c>
      <c r="F30" s="26">
        <v>550583000126863</v>
      </c>
      <c r="G30" s="21">
        <v>43983</v>
      </c>
      <c r="H30" s="20" t="s">
        <v>45</v>
      </c>
    </row>
    <row r="31" spans="1:8" ht="18" x14ac:dyDescent="0.25">
      <c r="A31" s="439">
        <v>43979</v>
      </c>
      <c r="B31" s="76">
        <v>23600</v>
      </c>
      <c r="C31" s="77" t="s">
        <v>167</v>
      </c>
      <c r="D31" s="77" t="s">
        <v>269</v>
      </c>
      <c r="E31" s="78">
        <v>12813.41</v>
      </c>
      <c r="F31" s="76">
        <v>60101</v>
      </c>
      <c r="G31" s="21">
        <v>43983</v>
      </c>
      <c r="H31" s="20" t="s">
        <v>41</v>
      </c>
    </row>
    <row r="32" spans="1:8" ht="18" x14ac:dyDescent="0.25">
      <c r="A32" s="439">
        <v>43981</v>
      </c>
      <c r="B32" s="76">
        <v>0</v>
      </c>
      <c r="C32" s="77" t="s">
        <v>101</v>
      </c>
      <c r="D32" s="77" t="s">
        <v>168</v>
      </c>
      <c r="E32" s="78">
        <v>2714.92</v>
      </c>
      <c r="F32" s="102">
        <v>551819000057120</v>
      </c>
      <c r="G32" s="21">
        <v>43984</v>
      </c>
      <c r="H32" s="20" t="s">
        <v>41</v>
      </c>
    </row>
    <row r="33" spans="1:8" ht="18" x14ac:dyDescent="0.25">
      <c r="A33" s="439">
        <v>43971</v>
      </c>
      <c r="B33" s="79">
        <v>257455</v>
      </c>
      <c r="C33" s="77" t="s">
        <v>170</v>
      </c>
      <c r="D33" s="77" t="s">
        <v>169</v>
      </c>
      <c r="E33" s="78">
        <v>1669.41</v>
      </c>
      <c r="F33" s="76">
        <v>60201</v>
      </c>
      <c r="G33" s="21">
        <v>43984</v>
      </c>
      <c r="H33" s="20" t="s">
        <v>41</v>
      </c>
    </row>
    <row r="34" spans="1:8" ht="18" x14ac:dyDescent="0.25">
      <c r="A34" s="439">
        <v>43971</v>
      </c>
      <c r="B34" s="76">
        <v>58311</v>
      </c>
      <c r="C34" s="77" t="s">
        <v>171</v>
      </c>
      <c r="D34" s="77" t="s">
        <v>138</v>
      </c>
      <c r="E34" s="78">
        <v>1510.99</v>
      </c>
      <c r="F34" s="76">
        <v>60202</v>
      </c>
      <c r="G34" s="21">
        <v>43984</v>
      </c>
      <c r="H34" s="20" t="s">
        <v>41</v>
      </c>
    </row>
    <row r="35" spans="1:8" ht="18" x14ac:dyDescent="0.25">
      <c r="A35" s="439">
        <v>43971</v>
      </c>
      <c r="B35" s="76">
        <v>270778</v>
      </c>
      <c r="C35" s="77" t="s">
        <v>136</v>
      </c>
      <c r="D35" s="77" t="s">
        <v>172</v>
      </c>
      <c r="E35" s="78">
        <v>1526.94</v>
      </c>
      <c r="F35" s="76">
        <v>60203</v>
      </c>
      <c r="G35" s="21">
        <v>43984</v>
      </c>
      <c r="H35" s="20" t="s">
        <v>41</v>
      </c>
    </row>
    <row r="36" spans="1:8" ht="18" x14ac:dyDescent="0.25">
      <c r="A36" s="439">
        <v>43972</v>
      </c>
      <c r="B36" s="76">
        <v>270826</v>
      </c>
      <c r="C36" s="77" t="s">
        <v>136</v>
      </c>
      <c r="D36" s="77" t="s">
        <v>173</v>
      </c>
      <c r="E36" s="78">
        <v>1618.5</v>
      </c>
      <c r="F36" s="76">
        <v>60204</v>
      </c>
      <c r="G36" s="21">
        <v>43984</v>
      </c>
      <c r="H36" s="20" t="s">
        <v>41</v>
      </c>
    </row>
    <row r="37" spans="1:8" ht="18" x14ac:dyDescent="0.25">
      <c r="A37" s="439">
        <v>43972</v>
      </c>
      <c r="B37" s="76">
        <v>257566</v>
      </c>
      <c r="C37" s="80" t="s">
        <v>170</v>
      </c>
      <c r="D37" s="77" t="s">
        <v>174</v>
      </c>
      <c r="E37" s="78">
        <v>2716.69</v>
      </c>
      <c r="F37" s="76">
        <v>60205</v>
      </c>
      <c r="G37" s="21">
        <v>43984</v>
      </c>
      <c r="H37" s="20" t="s">
        <v>41</v>
      </c>
    </row>
    <row r="38" spans="1:8" ht="18" x14ac:dyDescent="0.25">
      <c r="A38" s="439">
        <v>43977</v>
      </c>
      <c r="B38" s="76">
        <v>3583</v>
      </c>
      <c r="C38" s="77" t="s">
        <v>175</v>
      </c>
      <c r="D38" s="77" t="s">
        <v>176</v>
      </c>
      <c r="E38" s="78">
        <v>1590.54</v>
      </c>
      <c r="F38" s="76">
        <v>60206</v>
      </c>
      <c r="G38" s="21">
        <v>43984</v>
      </c>
      <c r="H38" s="20" t="s">
        <v>41</v>
      </c>
    </row>
    <row r="39" spans="1:8" ht="18" x14ac:dyDescent="0.25">
      <c r="A39" s="439">
        <v>43952</v>
      </c>
      <c r="B39" s="26">
        <v>1.49050778421371E+16</v>
      </c>
      <c r="C39" s="77" t="s">
        <v>113</v>
      </c>
      <c r="D39" s="77" t="s">
        <v>168</v>
      </c>
      <c r="E39" s="78">
        <v>206.72</v>
      </c>
      <c r="F39" s="76">
        <v>60207</v>
      </c>
      <c r="G39" s="21">
        <v>43984</v>
      </c>
      <c r="H39" s="20" t="s">
        <v>53</v>
      </c>
    </row>
    <row r="40" spans="1:8" ht="18" x14ac:dyDescent="0.2">
      <c r="A40" s="81">
        <v>43952</v>
      </c>
      <c r="B40" s="82">
        <v>0</v>
      </c>
      <c r="C40" s="83" t="s">
        <v>108</v>
      </c>
      <c r="D40" s="83" t="s">
        <v>69</v>
      </c>
      <c r="E40" s="84">
        <v>1683</v>
      </c>
      <c r="F40" s="13">
        <v>551819000028284</v>
      </c>
      <c r="G40" s="10">
        <v>43986</v>
      </c>
      <c r="H40" s="11" t="s">
        <v>45</v>
      </c>
    </row>
    <row r="41" spans="1:8" ht="18" x14ac:dyDescent="0.2">
      <c r="A41" s="81">
        <v>43952</v>
      </c>
      <c r="B41" s="82">
        <v>0</v>
      </c>
      <c r="C41" s="83" t="s">
        <v>109</v>
      </c>
      <c r="D41" s="83" t="s">
        <v>69</v>
      </c>
      <c r="E41" s="84">
        <v>2360</v>
      </c>
      <c r="F41" s="13">
        <v>551819000043273</v>
      </c>
      <c r="G41" s="10">
        <v>43986</v>
      </c>
      <c r="H41" s="11" t="s">
        <v>45</v>
      </c>
    </row>
    <row r="42" spans="1:8" ht="18" x14ac:dyDescent="0.2">
      <c r="A42" s="88">
        <v>43952</v>
      </c>
      <c r="B42" s="82">
        <v>0</v>
      </c>
      <c r="C42" s="83" t="s">
        <v>46</v>
      </c>
      <c r="D42" s="83" t="s">
        <v>69</v>
      </c>
      <c r="E42" s="89">
        <v>1693</v>
      </c>
      <c r="F42" s="13">
        <v>551819000049120</v>
      </c>
      <c r="G42" s="10">
        <v>43986</v>
      </c>
      <c r="H42" s="11" t="s">
        <v>45</v>
      </c>
    </row>
    <row r="43" spans="1:8" ht="18" x14ac:dyDescent="0.2">
      <c r="A43" s="81">
        <v>43952</v>
      </c>
      <c r="B43" s="82">
        <v>0</v>
      </c>
      <c r="C43" s="83" t="s">
        <v>47</v>
      </c>
      <c r="D43" s="83" t="s">
        <v>69</v>
      </c>
      <c r="E43" s="89">
        <v>1382</v>
      </c>
      <c r="F43" s="13">
        <v>551819000050233</v>
      </c>
      <c r="G43" s="10">
        <v>43986</v>
      </c>
      <c r="H43" s="11" t="s">
        <v>45</v>
      </c>
    </row>
    <row r="44" spans="1:8" ht="18" x14ac:dyDescent="0.2">
      <c r="A44" s="81">
        <v>43952</v>
      </c>
      <c r="B44" s="82">
        <v>0</v>
      </c>
      <c r="C44" s="83" t="s">
        <v>59</v>
      </c>
      <c r="D44" s="83" t="s">
        <v>69</v>
      </c>
      <c r="E44" s="89">
        <v>2373</v>
      </c>
      <c r="F44" s="13">
        <v>551819000051695</v>
      </c>
      <c r="G44" s="10">
        <v>43986</v>
      </c>
      <c r="H44" s="11" t="s">
        <v>45</v>
      </c>
    </row>
    <row r="45" spans="1:8" ht="18" x14ac:dyDescent="0.2">
      <c r="A45" s="81">
        <v>43952</v>
      </c>
      <c r="B45" s="82">
        <v>0</v>
      </c>
      <c r="C45" s="83" t="s">
        <v>89</v>
      </c>
      <c r="D45" s="83" t="s">
        <v>69</v>
      </c>
      <c r="E45" s="89">
        <v>1683</v>
      </c>
      <c r="F45" s="13">
        <v>551819000056189</v>
      </c>
      <c r="G45" s="10">
        <v>43986</v>
      </c>
      <c r="H45" s="11" t="s">
        <v>45</v>
      </c>
    </row>
    <row r="46" spans="1:8" ht="18" x14ac:dyDescent="0.2">
      <c r="A46" s="81">
        <v>43952</v>
      </c>
      <c r="B46" s="82">
        <v>0</v>
      </c>
      <c r="C46" s="83" t="s">
        <v>100</v>
      </c>
      <c r="D46" s="83" t="s">
        <v>69</v>
      </c>
      <c r="E46" s="89">
        <v>1681</v>
      </c>
      <c r="F46" s="13">
        <v>551819000057117</v>
      </c>
      <c r="G46" s="10">
        <v>43986</v>
      </c>
      <c r="H46" s="11" t="s">
        <v>45</v>
      </c>
    </row>
    <row r="47" spans="1:8" ht="18" x14ac:dyDescent="0.2">
      <c r="A47" s="81">
        <v>43952</v>
      </c>
      <c r="B47" s="82">
        <v>0</v>
      </c>
      <c r="C47" s="83" t="s">
        <v>110</v>
      </c>
      <c r="D47" s="83" t="s">
        <v>69</v>
      </c>
      <c r="E47" s="89">
        <v>1371</v>
      </c>
      <c r="F47" s="13">
        <v>551819000058671</v>
      </c>
      <c r="G47" s="10">
        <v>43986</v>
      </c>
      <c r="H47" s="11" t="s">
        <v>45</v>
      </c>
    </row>
    <row r="48" spans="1:8" ht="18" x14ac:dyDescent="0.2">
      <c r="A48" s="81">
        <v>43952</v>
      </c>
      <c r="B48" s="82">
        <v>0</v>
      </c>
      <c r="C48" s="83" t="s">
        <v>177</v>
      </c>
      <c r="D48" s="83" t="s">
        <v>69</v>
      </c>
      <c r="E48" s="89">
        <v>1000</v>
      </c>
      <c r="F48" s="13">
        <v>551819000058744</v>
      </c>
      <c r="G48" s="10">
        <v>43986</v>
      </c>
      <c r="H48" s="11" t="s">
        <v>45</v>
      </c>
    </row>
    <row r="49" spans="1:8" ht="18" x14ac:dyDescent="0.2">
      <c r="A49" s="81">
        <v>43952</v>
      </c>
      <c r="B49" s="82">
        <v>0</v>
      </c>
      <c r="C49" s="83" t="s">
        <v>48</v>
      </c>
      <c r="D49" s="83" t="s">
        <v>69</v>
      </c>
      <c r="E49" s="89">
        <v>4278.5</v>
      </c>
      <c r="F49" s="13">
        <v>552062000034391</v>
      </c>
      <c r="G49" s="10">
        <v>43986</v>
      </c>
      <c r="H49" s="11" t="s">
        <v>45</v>
      </c>
    </row>
    <row r="50" spans="1:8" ht="18" x14ac:dyDescent="0.2">
      <c r="A50" s="81">
        <v>43952</v>
      </c>
      <c r="B50" s="82">
        <v>0</v>
      </c>
      <c r="C50" s="83" t="s">
        <v>143</v>
      </c>
      <c r="D50" s="83" t="s">
        <v>69</v>
      </c>
      <c r="E50" s="89">
        <v>1000</v>
      </c>
      <c r="F50" s="13">
        <v>553011000054974</v>
      </c>
      <c r="G50" s="10">
        <v>43986</v>
      </c>
      <c r="H50" s="11" t="s">
        <v>45</v>
      </c>
    </row>
    <row r="51" spans="1:8" ht="18" x14ac:dyDescent="0.2">
      <c r="A51" s="81">
        <v>43952</v>
      </c>
      <c r="B51" s="82">
        <v>0</v>
      </c>
      <c r="C51" s="83" t="s">
        <v>49</v>
      </c>
      <c r="D51" s="83" t="s">
        <v>69</v>
      </c>
      <c r="E51" s="89">
        <v>1383</v>
      </c>
      <c r="F51" s="13">
        <v>553386000018197</v>
      </c>
      <c r="G51" s="10">
        <v>43986</v>
      </c>
      <c r="H51" s="11" t="s">
        <v>45</v>
      </c>
    </row>
    <row r="52" spans="1:8" ht="18" x14ac:dyDescent="0.2">
      <c r="A52" s="81">
        <v>43952</v>
      </c>
      <c r="B52" s="82">
        <v>0</v>
      </c>
      <c r="C52" s="83" t="s">
        <v>178</v>
      </c>
      <c r="D52" s="83" t="s">
        <v>179</v>
      </c>
      <c r="E52" s="89">
        <v>1152</v>
      </c>
      <c r="F52" s="13">
        <v>553558000017353</v>
      </c>
      <c r="G52" s="10">
        <v>43986</v>
      </c>
      <c r="H52" s="11" t="s">
        <v>45</v>
      </c>
    </row>
    <row r="53" spans="1:8" ht="18" x14ac:dyDescent="0.2">
      <c r="A53" s="88">
        <v>43952</v>
      </c>
      <c r="B53" s="82">
        <v>0</v>
      </c>
      <c r="C53" s="83" t="s">
        <v>72</v>
      </c>
      <c r="D53" s="83" t="s">
        <v>69</v>
      </c>
      <c r="E53" s="89">
        <v>3347</v>
      </c>
      <c r="F53" s="13">
        <v>553558000017763</v>
      </c>
      <c r="G53" s="10">
        <v>43986</v>
      </c>
      <c r="H53" s="11" t="s">
        <v>45</v>
      </c>
    </row>
    <row r="54" spans="1:8" ht="18" x14ac:dyDescent="0.2">
      <c r="A54" s="88">
        <v>43952</v>
      </c>
      <c r="B54" s="82">
        <v>0</v>
      </c>
      <c r="C54" s="83" t="s">
        <v>180</v>
      </c>
      <c r="D54" s="83" t="s">
        <v>179</v>
      </c>
      <c r="E54" s="89">
        <v>596.5</v>
      </c>
      <c r="F54" s="13">
        <v>553558000021772</v>
      </c>
      <c r="G54" s="10">
        <v>43986</v>
      </c>
      <c r="H54" s="11" t="s">
        <v>45</v>
      </c>
    </row>
    <row r="55" spans="1:8" ht="18" x14ac:dyDescent="0.2">
      <c r="A55" s="81">
        <v>43952</v>
      </c>
      <c r="B55" s="82">
        <v>0</v>
      </c>
      <c r="C55" s="83" t="s">
        <v>50</v>
      </c>
      <c r="D55" s="83" t="s">
        <v>69</v>
      </c>
      <c r="E55" s="89">
        <v>1780</v>
      </c>
      <c r="F55" s="13">
        <v>553558000025545</v>
      </c>
      <c r="G55" s="10">
        <v>43986</v>
      </c>
      <c r="H55" s="11" t="s">
        <v>45</v>
      </c>
    </row>
    <row r="56" spans="1:8" ht="18" x14ac:dyDescent="0.2">
      <c r="A56" s="81">
        <v>43952</v>
      </c>
      <c r="B56" s="82">
        <v>0</v>
      </c>
      <c r="C56" s="90" t="s">
        <v>60</v>
      </c>
      <c r="D56" s="91" t="s">
        <v>69</v>
      </c>
      <c r="E56" s="92">
        <v>1696</v>
      </c>
      <c r="F56" s="14">
        <v>553558000025675</v>
      </c>
      <c r="G56" s="10">
        <v>43986</v>
      </c>
      <c r="H56" s="12" t="s">
        <v>45</v>
      </c>
    </row>
    <row r="57" spans="1:8" ht="18" x14ac:dyDescent="0.2">
      <c r="A57" s="81">
        <v>43952</v>
      </c>
      <c r="B57" s="82">
        <v>0</v>
      </c>
      <c r="C57" s="83" t="s">
        <v>70</v>
      </c>
      <c r="D57" s="83" t="s">
        <v>69</v>
      </c>
      <c r="E57" s="89">
        <v>2039</v>
      </c>
      <c r="F57" s="13">
        <v>553558000025738</v>
      </c>
      <c r="G57" s="10">
        <v>43986</v>
      </c>
      <c r="H57" s="11" t="s">
        <v>45</v>
      </c>
    </row>
    <row r="58" spans="1:8" ht="18" x14ac:dyDescent="0.2">
      <c r="A58" s="81">
        <v>43952</v>
      </c>
      <c r="B58" s="82">
        <v>0</v>
      </c>
      <c r="C58" s="83" t="s">
        <v>84</v>
      </c>
      <c r="D58" s="83" t="s">
        <v>69</v>
      </c>
      <c r="E58" s="89">
        <v>1186</v>
      </c>
      <c r="F58" s="13">
        <v>553558000026658</v>
      </c>
      <c r="G58" s="10">
        <v>43986</v>
      </c>
      <c r="H58" s="11" t="s">
        <v>45</v>
      </c>
    </row>
    <row r="59" spans="1:8" ht="18" x14ac:dyDescent="0.2">
      <c r="A59" s="81">
        <v>43952</v>
      </c>
      <c r="B59" s="82">
        <v>31</v>
      </c>
      <c r="C59" s="83" t="s">
        <v>91</v>
      </c>
      <c r="D59" s="83" t="s">
        <v>90</v>
      </c>
      <c r="E59" s="84">
        <v>600</v>
      </c>
      <c r="F59" s="13">
        <v>553558510018517</v>
      </c>
      <c r="G59" s="10">
        <v>43986</v>
      </c>
      <c r="H59" s="11" t="s">
        <v>45</v>
      </c>
    </row>
    <row r="60" spans="1:8" ht="18" x14ac:dyDescent="0.2">
      <c r="A60" s="81">
        <v>43952</v>
      </c>
      <c r="B60" s="82">
        <v>0</v>
      </c>
      <c r="C60" s="83" t="s">
        <v>85</v>
      </c>
      <c r="D60" s="83" t="s">
        <v>69</v>
      </c>
      <c r="E60" s="89">
        <v>1718</v>
      </c>
      <c r="F60" s="13">
        <v>556761000046197</v>
      </c>
      <c r="G60" s="10">
        <v>43986</v>
      </c>
      <c r="H60" s="11" t="s">
        <v>45</v>
      </c>
    </row>
    <row r="61" spans="1:8" ht="18" x14ac:dyDescent="0.2">
      <c r="A61" s="81">
        <v>43952</v>
      </c>
      <c r="B61" s="82">
        <v>0</v>
      </c>
      <c r="C61" s="83" t="s">
        <v>51</v>
      </c>
      <c r="D61" s="83" t="s">
        <v>69</v>
      </c>
      <c r="E61" s="89">
        <v>1542</v>
      </c>
      <c r="F61" s="13">
        <v>557039000010124</v>
      </c>
      <c r="G61" s="10">
        <v>43986</v>
      </c>
      <c r="H61" s="11" t="s">
        <v>45</v>
      </c>
    </row>
    <row r="62" spans="1:8" ht="18" x14ac:dyDescent="0.2">
      <c r="A62" s="81">
        <v>43952</v>
      </c>
      <c r="B62" s="82">
        <v>0</v>
      </c>
      <c r="C62" s="83" t="s">
        <v>52</v>
      </c>
      <c r="D62" s="83" t="s">
        <v>69</v>
      </c>
      <c r="E62" s="89">
        <v>1683</v>
      </c>
      <c r="F62" s="13">
        <v>557039000010461</v>
      </c>
      <c r="G62" s="10">
        <v>43986</v>
      </c>
      <c r="H62" s="11" t="s">
        <v>45</v>
      </c>
    </row>
    <row r="63" spans="1:8" ht="18" x14ac:dyDescent="0.2">
      <c r="A63" s="81">
        <v>43985</v>
      </c>
      <c r="B63" s="82">
        <v>2886</v>
      </c>
      <c r="C63" s="83" t="s">
        <v>181</v>
      </c>
      <c r="D63" s="83" t="s">
        <v>182</v>
      </c>
      <c r="E63" s="89">
        <v>111</v>
      </c>
      <c r="F63" s="85">
        <v>60401</v>
      </c>
      <c r="G63" s="10">
        <v>43986</v>
      </c>
      <c r="H63" s="11" t="s">
        <v>41</v>
      </c>
    </row>
    <row r="64" spans="1:8" ht="18" x14ac:dyDescent="0.2">
      <c r="A64" s="81">
        <v>43952</v>
      </c>
      <c r="B64" s="82">
        <v>0</v>
      </c>
      <c r="C64" s="83" t="s">
        <v>115</v>
      </c>
      <c r="D64" s="83" t="s">
        <v>69</v>
      </c>
      <c r="E64" s="89">
        <v>1331</v>
      </c>
      <c r="F64" s="85">
        <v>60402</v>
      </c>
      <c r="G64" s="10">
        <v>43986</v>
      </c>
      <c r="H64" s="11" t="s">
        <v>45</v>
      </c>
    </row>
    <row r="65" spans="1:8" ht="18" x14ac:dyDescent="0.2">
      <c r="A65" s="81">
        <v>43952</v>
      </c>
      <c r="B65" s="82">
        <v>0</v>
      </c>
      <c r="C65" s="83" t="s">
        <v>116</v>
      </c>
      <c r="D65" s="83" t="s">
        <v>69</v>
      </c>
      <c r="E65" s="89">
        <v>1681</v>
      </c>
      <c r="F65" s="85">
        <v>60403</v>
      </c>
      <c r="G65" s="10">
        <v>43986</v>
      </c>
      <c r="H65" s="11" t="s">
        <v>45</v>
      </c>
    </row>
    <row r="66" spans="1:8" ht="18" x14ac:dyDescent="0.2">
      <c r="A66" s="81">
        <v>43952</v>
      </c>
      <c r="B66" s="82">
        <v>150</v>
      </c>
      <c r="C66" s="83" t="s">
        <v>144</v>
      </c>
      <c r="D66" s="83" t="s">
        <v>113</v>
      </c>
      <c r="E66" s="89">
        <v>4088.23</v>
      </c>
      <c r="F66" s="85">
        <v>60404</v>
      </c>
      <c r="G66" s="10">
        <v>43986</v>
      </c>
      <c r="H66" s="11" t="s">
        <v>53</v>
      </c>
    </row>
    <row r="67" spans="1:8" ht="18" x14ac:dyDescent="0.2">
      <c r="A67" s="81">
        <v>43952</v>
      </c>
      <c r="B67" s="82">
        <v>33</v>
      </c>
      <c r="C67" s="83" t="s">
        <v>146</v>
      </c>
      <c r="D67" s="83" t="s">
        <v>90</v>
      </c>
      <c r="E67" s="84">
        <v>600</v>
      </c>
      <c r="F67" s="85">
        <v>60406</v>
      </c>
      <c r="G67" s="10">
        <v>43986</v>
      </c>
      <c r="H67" s="11" t="s">
        <v>45</v>
      </c>
    </row>
    <row r="68" spans="1:8" ht="18" x14ac:dyDescent="0.2">
      <c r="A68" s="81">
        <v>43952</v>
      </c>
      <c r="B68" s="82">
        <v>34</v>
      </c>
      <c r="C68" s="83" t="s">
        <v>183</v>
      </c>
      <c r="D68" s="83" t="s">
        <v>90</v>
      </c>
      <c r="E68" s="84">
        <v>100</v>
      </c>
      <c r="F68" s="85">
        <v>60407</v>
      </c>
      <c r="G68" s="10">
        <v>43986</v>
      </c>
      <c r="H68" s="11"/>
    </row>
    <row r="69" spans="1:8" ht="18" x14ac:dyDescent="0.2">
      <c r="A69" s="81">
        <v>43952</v>
      </c>
      <c r="B69" s="82">
        <v>13105</v>
      </c>
      <c r="C69" s="83" t="s">
        <v>139</v>
      </c>
      <c r="D69" s="83" t="s">
        <v>114</v>
      </c>
      <c r="E69" s="84">
        <v>10.45</v>
      </c>
      <c r="F69" s="13">
        <v>831561200200699</v>
      </c>
      <c r="G69" s="10">
        <v>43986</v>
      </c>
      <c r="H69" s="11" t="s">
        <v>43</v>
      </c>
    </row>
    <row r="70" spans="1:8" ht="18" x14ac:dyDescent="0.2">
      <c r="A70" s="81">
        <v>43952</v>
      </c>
      <c r="B70" s="82">
        <v>13113</v>
      </c>
      <c r="C70" s="83" t="s">
        <v>139</v>
      </c>
      <c r="D70" s="83" t="s">
        <v>114</v>
      </c>
      <c r="E70" s="84">
        <v>10.45</v>
      </c>
      <c r="F70" s="13">
        <v>831561200200700</v>
      </c>
      <c r="G70" s="10">
        <v>43986</v>
      </c>
      <c r="H70" s="11" t="s">
        <v>43</v>
      </c>
    </row>
    <row r="71" spans="1:8" ht="18" x14ac:dyDescent="0.2">
      <c r="A71" s="81">
        <v>43952</v>
      </c>
      <c r="B71" s="82">
        <v>13113</v>
      </c>
      <c r="C71" s="83" t="s">
        <v>139</v>
      </c>
      <c r="D71" s="83" t="s">
        <v>114</v>
      </c>
      <c r="E71" s="84">
        <v>10.45</v>
      </c>
      <c r="F71" s="13">
        <v>831561200200701</v>
      </c>
      <c r="G71" s="10">
        <v>43986</v>
      </c>
      <c r="H71" s="11" t="s">
        <v>43</v>
      </c>
    </row>
    <row r="72" spans="1:8" ht="18" x14ac:dyDescent="0.2">
      <c r="A72" s="81">
        <v>43952</v>
      </c>
      <c r="B72" s="82">
        <v>13113</v>
      </c>
      <c r="C72" s="83" t="s">
        <v>139</v>
      </c>
      <c r="D72" s="83" t="s">
        <v>114</v>
      </c>
      <c r="E72" s="84">
        <v>10.45</v>
      </c>
      <c r="F72" s="13">
        <v>831561200200702</v>
      </c>
      <c r="G72" s="10">
        <v>43986</v>
      </c>
      <c r="H72" s="11" t="s">
        <v>43</v>
      </c>
    </row>
    <row r="73" spans="1:8" ht="18" x14ac:dyDescent="0.2">
      <c r="A73" s="81">
        <v>43987</v>
      </c>
      <c r="B73" s="82">
        <v>55</v>
      </c>
      <c r="C73" s="83" t="s">
        <v>184</v>
      </c>
      <c r="D73" s="83" t="s">
        <v>185</v>
      </c>
      <c r="E73" s="84">
        <v>1745</v>
      </c>
      <c r="F73" s="13">
        <v>551819000038183</v>
      </c>
      <c r="G73" s="10">
        <v>43987</v>
      </c>
      <c r="H73" s="11" t="s">
        <v>45</v>
      </c>
    </row>
    <row r="74" spans="1:8" ht="18" x14ac:dyDescent="0.2">
      <c r="A74" s="81">
        <v>43976</v>
      </c>
      <c r="B74" s="82">
        <v>298</v>
      </c>
      <c r="C74" s="83" t="s">
        <v>334</v>
      </c>
      <c r="D74" s="83" t="s">
        <v>186</v>
      </c>
      <c r="E74" s="84">
        <v>600</v>
      </c>
      <c r="F74" s="13">
        <v>553558000025398</v>
      </c>
      <c r="G74" s="10">
        <v>43987</v>
      </c>
      <c r="H74" s="11" t="s">
        <v>45</v>
      </c>
    </row>
    <row r="75" spans="1:8" ht="18" x14ac:dyDescent="0.2">
      <c r="A75" s="81">
        <v>43964</v>
      </c>
      <c r="B75" s="82">
        <v>624597</v>
      </c>
      <c r="C75" s="83" t="s">
        <v>187</v>
      </c>
      <c r="D75" s="83" t="s">
        <v>188</v>
      </c>
      <c r="E75" s="84">
        <v>11640</v>
      </c>
      <c r="F75" s="85">
        <v>60501</v>
      </c>
      <c r="G75" s="10">
        <v>43987</v>
      </c>
      <c r="H75" s="11" t="s">
        <v>41</v>
      </c>
    </row>
    <row r="76" spans="1:8" ht="18" x14ac:dyDescent="0.2">
      <c r="A76" s="81">
        <v>43952</v>
      </c>
      <c r="B76" s="27">
        <v>510009414437</v>
      </c>
      <c r="C76" s="83" t="s">
        <v>87</v>
      </c>
      <c r="D76" s="83" t="s">
        <v>189</v>
      </c>
      <c r="E76" s="84">
        <v>1756.02</v>
      </c>
      <c r="F76" s="85">
        <v>60502</v>
      </c>
      <c r="G76" s="10">
        <v>43987</v>
      </c>
      <c r="H76" s="11" t="s">
        <v>40</v>
      </c>
    </row>
    <row r="77" spans="1:8" ht="18" x14ac:dyDescent="0.2">
      <c r="A77" s="81">
        <v>43969</v>
      </c>
      <c r="B77" s="82">
        <v>3719</v>
      </c>
      <c r="C77" s="83" t="s">
        <v>133</v>
      </c>
      <c r="D77" s="83" t="s">
        <v>190</v>
      </c>
      <c r="E77" s="84">
        <v>657.92</v>
      </c>
      <c r="F77" s="85">
        <v>60503</v>
      </c>
      <c r="G77" s="10">
        <v>43987</v>
      </c>
      <c r="H77" s="11" t="s">
        <v>41</v>
      </c>
    </row>
    <row r="78" spans="1:8" ht="18" x14ac:dyDescent="0.2">
      <c r="A78" s="81">
        <v>43969</v>
      </c>
      <c r="B78" s="82">
        <v>1904831</v>
      </c>
      <c r="C78" s="83" t="s">
        <v>191</v>
      </c>
      <c r="D78" s="83" t="s">
        <v>149</v>
      </c>
      <c r="E78" s="84">
        <v>2131.8000000000002</v>
      </c>
      <c r="F78" s="85">
        <v>60504</v>
      </c>
      <c r="G78" s="10">
        <v>43987</v>
      </c>
      <c r="H78" s="11" t="s">
        <v>41</v>
      </c>
    </row>
    <row r="79" spans="1:8" ht="18" x14ac:dyDescent="0.2">
      <c r="A79" s="81">
        <v>43973</v>
      </c>
      <c r="B79" s="82">
        <v>176951</v>
      </c>
      <c r="C79" s="83" t="s">
        <v>192</v>
      </c>
      <c r="D79" s="83" t="s">
        <v>137</v>
      </c>
      <c r="E79" s="84">
        <v>3117.8</v>
      </c>
      <c r="F79" s="85">
        <v>60505</v>
      </c>
      <c r="G79" s="10">
        <v>43987</v>
      </c>
      <c r="H79" s="11" t="s">
        <v>41</v>
      </c>
    </row>
    <row r="80" spans="1:8" ht="18" x14ac:dyDescent="0.2">
      <c r="A80" s="81">
        <v>43959</v>
      </c>
      <c r="B80" s="82">
        <v>28974</v>
      </c>
      <c r="C80" s="83" t="s">
        <v>193</v>
      </c>
      <c r="D80" s="83" t="s">
        <v>194</v>
      </c>
      <c r="E80" s="84">
        <v>941.07</v>
      </c>
      <c r="F80" s="85">
        <v>60506</v>
      </c>
      <c r="G80" s="10">
        <v>43987</v>
      </c>
      <c r="H80" s="11" t="s">
        <v>41</v>
      </c>
    </row>
    <row r="81" spans="1:8" ht="18" x14ac:dyDescent="0.2">
      <c r="A81" s="81">
        <v>43952</v>
      </c>
      <c r="B81" s="82" t="s">
        <v>195</v>
      </c>
      <c r="C81" s="83" t="s">
        <v>196</v>
      </c>
      <c r="D81" s="83" t="s">
        <v>197</v>
      </c>
      <c r="E81" s="84">
        <v>109.42</v>
      </c>
      <c r="F81" s="85">
        <v>60507</v>
      </c>
      <c r="G81" s="10">
        <v>43987</v>
      </c>
      <c r="H81" s="11" t="s">
        <v>40</v>
      </c>
    </row>
    <row r="82" spans="1:8" ht="18" x14ac:dyDescent="0.2">
      <c r="A82" s="81">
        <v>43986</v>
      </c>
      <c r="B82" s="82">
        <v>122252</v>
      </c>
      <c r="C82" s="83" t="s">
        <v>66</v>
      </c>
      <c r="D82" s="83" t="s">
        <v>198</v>
      </c>
      <c r="E82" s="84">
        <v>1208.95</v>
      </c>
      <c r="F82" s="85">
        <v>60508</v>
      </c>
      <c r="G82" s="10">
        <v>43987</v>
      </c>
      <c r="H82" s="11" t="s">
        <v>41</v>
      </c>
    </row>
    <row r="83" spans="1:8" ht="18" x14ac:dyDescent="0.2">
      <c r="A83" s="81">
        <v>43956</v>
      </c>
      <c r="B83" s="82">
        <v>32</v>
      </c>
      <c r="C83" s="93" t="s">
        <v>145</v>
      </c>
      <c r="D83" s="83" t="s">
        <v>90</v>
      </c>
      <c r="E83" s="84">
        <v>600</v>
      </c>
      <c r="F83" s="85">
        <v>60509</v>
      </c>
      <c r="G83" s="10">
        <v>43987</v>
      </c>
      <c r="H83" s="11" t="s">
        <v>45</v>
      </c>
    </row>
    <row r="84" spans="1:8" ht="18" x14ac:dyDescent="0.2">
      <c r="A84" s="81">
        <v>43952</v>
      </c>
      <c r="B84" s="82">
        <v>13113</v>
      </c>
      <c r="C84" s="83" t="s">
        <v>139</v>
      </c>
      <c r="D84" s="83" t="s">
        <v>114</v>
      </c>
      <c r="E84" s="84">
        <v>10.45</v>
      </c>
      <c r="F84" s="13">
        <v>831571200321227</v>
      </c>
      <c r="G84" s="10">
        <v>43987</v>
      </c>
      <c r="H84" s="11" t="s">
        <v>43</v>
      </c>
    </row>
    <row r="85" spans="1:8" ht="18" x14ac:dyDescent="0.2">
      <c r="A85" s="81">
        <v>43976</v>
      </c>
      <c r="B85" s="82" t="s">
        <v>199</v>
      </c>
      <c r="C85" s="83" t="s">
        <v>158</v>
      </c>
      <c r="D85" s="83" t="s">
        <v>44</v>
      </c>
      <c r="E85" s="84">
        <v>5905.1</v>
      </c>
      <c r="F85" s="13">
        <v>550583000126863</v>
      </c>
      <c r="G85" s="10">
        <v>43990</v>
      </c>
      <c r="H85" s="11" t="s">
        <v>45</v>
      </c>
    </row>
    <row r="86" spans="1:8" ht="18" x14ac:dyDescent="0.2">
      <c r="A86" s="81">
        <v>43983</v>
      </c>
      <c r="B86" s="82">
        <v>99015</v>
      </c>
      <c r="C86" s="83" t="s">
        <v>140</v>
      </c>
      <c r="D86" s="83" t="s">
        <v>200</v>
      </c>
      <c r="E86" s="84">
        <v>5000</v>
      </c>
      <c r="F86" s="13">
        <v>553558000025398</v>
      </c>
      <c r="G86" s="10">
        <v>43990</v>
      </c>
      <c r="H86" s="11" t="s">
        <v>45</v>
      </c>
    </row>
    <row r="87" spans="1:8" ht="18" x14ac:dyDescent="0.2">
      <c r="A87" s="81">
        <v>43966</v>
      </c>
      <c r="B87" s="82">
        <v>368305</v>
      </c>
      <c r="C87" s="83" t="s">
        <v>201</v>
      </c>
      <c r="D87" s="83" t="s">
        <v>202</v>
      </c>
      <c r="E87" s="84">
        <v>222.57</v>
      </c>
      <c r="F87" s="85">
        <v>60801</v>
      </c>
      <c r="G87" s="10">
        <v>43990</v>
      </c>
      <c r="H87" s="11" t="s">
        <v>41</v>
      </c>
    </row>
    <row r="88" spans="1:8" ht="18" x14ac:dyDescent="0.2">
      <c r="A88" s="81">
        <v>43952</v>
      </c>
      <c r="B88" s="82" t="s">
        <v>203</v>
      </c>
      <c r="C88" s="83" t="s">
        <v>196</v>
      </c>
      <c r="D88" s="83" t="s">
        <v>204</v>
      </c>
      <c r="E88" s="84">
        <v>318.23</v>
      </c>
      <c r="F88" s="85">
        <v>60802</v>
      </c>
      <c r="G88" s="10">
        <v>43990</v>
      </c>
      <c r="H88" s="11" t="s">
        <v>40</v>
      </c>
    </row>
    <row r="89" spans="1:8" ht="18" x14ac:dyDescent="0.2">
      <c r="A89" s="81">
        <v>43973</v>
      </c>
      <c r="B89" s="82">
        <v>257727</v>
      </c>
      <c r="C89" s="83" t="s">
        <v>170</v>
      </c>
      <c r="D89" s="83" t="s">
        <v>205</v>
      </c>
      <c r="E89" s="84">
        <v>3572.02</v>
      </c>
      <c r="F89" s="85">
        <v>60803</v>
      </c>
      <c r="G89" s="10">
        <v>43990</v>
      </c>
      <c r="H89" s="11" t="s">
        <v>41</v>
      </c>
    </row>
    <row r="90" spans="1:8" ht="18" x14ac:dyDescent="0.2">
      <c r="A90" s="81">
        <v>43978</v>
      </c>
      <c r="B90" s="82">
        <v>258117</v>
      </c>
      <c r="C90" s="83" t="s">
        <v>170</v>
      </c>
      <c r="D90" s="83" t="s">
        <v>206</v>
      </c>
      <c r="E90" s="84">
        <v>1246.8</v>
      </c>
      <c r="F90" s="85">
        <v>60804</v>
      </c>
      <c r="G90" s="10">
        <v>43990</v>
      </c>
      <c r="H90" s="11" t="s">
        <v>41</v>
      </c>
    </row>
    <row r="91" spans="1:8" ht="18" x14ac:dyDescent="0.2">
      <c r="A91" s="81">
        <v>43978</v>
      </c>
      <c r="B91" s="82">
        <v>258163</v>
      </c>
      <c r="C91" s="83" t="s">
        <v>170</v>
      </c>
      <c r="D91" s="83" t="s">
        <v>148</v>
      </c>
      <c r="E91" s="84">
        <v>793.77</v>
      </c>
      <c r="F91" s="85">
        <v>60805</v>
      </c>
      <c r="G91" s="10">
        <v>43990</v>
      </c>
      <c r="H91" s="11" t="s">
        <v>41</v>
      </c>
    </row>
    <row r="92" spans="1:8" ht="18" x14ac:dyDescent="0.2">
      <c r="A92" s="81">
        <v>43977</v>
      </c>
      <c r="B92" s="82">
        <v>271274</v>
      </c>
      <c r="C92" s="83" t="s">
        <v>210</v>
      </c>
      <c r="D92" s="83" t="s">
        <v>172</v>
      </c>
      <c r="E92" s="84">
        <v>1609.92</v>
      </c>
      <c r="F92" s="85">
        <v>60806</v>
      </c>
      <c r="G92" s="10">
        <v>43990</v>
      </c>
      <c r="H92" s="11" t="s">
        <v>41</v>
      </c>
    </row>
    <row r="93" spans="1:8" ht="18" x14ac:dyDescent="0.2">
      <c r="A93" s="81">
        <v>43979</v>
      </c>
      <c r="B93" s="82">
        <v>271593</v>
      </c>
      <c r="C93" s="83" t="s">
        <v>207</v>
      </c>
      <c r="D93" s="83" t="s">
        <v>208</v>
      </c>
      <c r="E93" s="84">
        <v>1138.5</v>
      </c>
      <c r="F93" s="85">
        <v>60807</v>
      </c>
      <c r="G93" s="10">
        <v>43990</v>
      </c>
      <c r="H93" s="11" t="s">
        <v>41</v>
      </c>
    </row>
    <row r="94" spans="1:8" ht="18" x14ac:dyDescent="0.2">
      <c r="A94" s="81">
        <v>43980</v>
      </c>
      <c r="B94" s="82">
        <v>271690</v>
      </c>
      <c r="C94" s="83" t="s">
        <v>136</v>
      </c>
      <c r="D94" s="83" t="s">
        <v>209</v>
      </c>
      <c r="E94" s="84">
        <v>1993.6</v>
      </c>
      <c r="F94" s="85">
        <v>60808</v>
      </c>
      <c r="G94" s="10">
        <v>43990</v>
      </c>
      <c r="H94" s="11" t="s">
        <v>41</v>
      </c>
    </row>
    <row r="95" spans="1:8" ht="18" x14ac:dyDescent="0.2">
      <c r="A95" s="81">
        <v>43978</v>
      </c>
      <c r="B95" s="82">
        <v>58538</v>
      </c>
      <c r="C95" s="83" t="s">
        <v>171</v>
      </c>
      <c r="D95" s="83" t="s">
        <v>138</v>
      </c>
      <c r="E95" s="84">
        <v>1719.68</v>
      </c>
      <c r="F95" s="85">
        <v>60809</v>
      </c>
      <c r="G95" s="10">
        <v>43990</v>
      </c>
      <c r="H95" s="11" t="s">
        <v>41</v>
      </c>
    </row>
    <row r="96" spans="1:8" ht="18" x14ac:dyDescent="0.2">
      <c r="A96" s="81">
        <v>43978</v>
      </c>
      <c r="B96" s="82">
        <v>627196</v>
      </c>
      <c r="C96" s="83" t="s">
        <v>211</v>
      </c>
      <c r="D96" s="83" t="s">
        <v>212</v>
      </c>
      <c r="E96" s="84">
        <v>1655.58</v>
      </c>
      <c r="F96" s="85">
        <v>60810</v>
      </c>
      <c r="G96" s="10">
        <v>43990</v>
      </c>
      <c r="H96" s="11" t="s">
        <v>41</v>
      </c>
    </row>
    <row r="97" spans="1:8" ht="18" x14ac:dyDescent="0.2">
      <c r="A97" s="81">
        <v>43965</v>
      </c>
      <c r="B97" s="82">
        <v>7104025</v>
      </c>
      <c r="C97" s="83" t="s">
        <v>213</v>
      </c>
      <c r="D97" s="83" t="s">
        <v>214</v>
      </c>
      <c r="E97" s="84">
        <v>310.3</v>
      </c>
      <c r="F97" s="85">
        <v>60811</v>
      </c>
      <c r="G97" s="10">
        <v>43990</v>
      </c>
      <c r="H97" s="11" t="s">
        <v>41</v>
      </c>
    </row>
    <row r="98" spans="1:8" ht="18" x14ac:dyDescent="0.2">
      <c r="A98" s="81">
        <v>43979</v>
      </c>
      <c r="B98" s="82">
        <v>4154</v>
      </c>
      <c r="C98" s="83" t="s">
        <v>133</v>
      </c>
      <c r="D98" s="83" t="s">
        <v>134</v>
      </c>
      <c r="E98" s="84">
        <v>780.52</v>
      </c>
      <c r="F98" s="85">
        <v>60812</v>
      </c>
      <c r="G98" s="10">
        <v>43990</v>
      </c>
      <c r="H98" s="11" t="s">
        <v>41</v>
      </c>
    </row>
    <row r="99" spans="1:8" ht="18" x14ac:dyDescent="0.2">
      <c r="A99" s="81">
        <v>43991</v>
      </c>
      <c r="B99" s="82">
        <v>3682</v>
      </c>
      <c r="C99" s="83" t="s">
        <v>175</v>
      </c>
      <c r="D99" s="83" t="s">
        <v>176</v>
      </c>
      <c r="E99" s="84">
        <v>1569.71</v>
      </c>
      <c r="F99" s="85">
        <v>60813</v>
      </c>
      <c r="G99" s="10">
        <v>43990</v>
      </c>
      <c r="H99" s="11" t="s">
        <v>41</v>
      </c>
    </row>
    <row r="100" spans="1:8" ht="18" x14ac:dyDescent="0.2">
      <c r="A100" s="81">
        <v>43976</v>
      </c>
      <c r="B100" s="82">
        <v>127</v>
      </c>
      <c r="C100" s="83" t="s">
        <v>98</v>
      </c>
      <c r="D100" s="83" t="s">
        <v>215</v>
      </c>
      <c r="E100" s="84">
        <v>2975</v>
      </c>
      <c r="F100" s="13">
        <v>551819000051766</v>
      </c>
      <c r="G100" s="10">
        <v>43991</v>
      </c>
      <c r="H100" s="11" t="s">
        <v>45</v>
      </c>
    </row>
    <row r="101" spans="1:8" ht="18" x14ac:dyDescent="0.2">
      <c r="A101" s="81">
        <v>43950</v>
      </c>
      <c r="B101" s="82">
        <v>47</v>
      </c>
      <c r="C101" s="83" t="s">
        <v>117</v>
      </c>
      <c r="D101" s="83" t="s">
        <v>216</v>
      </c>
      <c r="E101" s="84">
        <v>1125</v>
      </c>
      <c r="F101" s="85">
        <v>60901</v>
      </c>
      <c r="G101" s="10">
        <v>43991</v>
      </c>
      <c r="H101" s="11" t="s">
        <v>45</v>
      </c>
    </row>
    <row r="102" spans="1:8" ht="18" x14ac:dyDescent="0.2">
      <c r="A102" s="81">
        <v>43967</v>
      </c>
      <c r="B102" s="82">
        <v>27</v>
      </c>
      <c r="C102" s="83" t="s">
        <v>217</v>
      </c>
      <c r="D102" s="83" t="s">
        <v>218</v>
      </c>
      <c r="E102" s="84">
        <v>860</v>
      </c>
      <c r="F102" s="85">
        <v>60902</v>
      </c>
      <c r="G102" s="10">
        <v>43991</v>
      </c>
      <c r="H102" s="11" t="s">
        <v>41</v>
      </c>
    </row>
    <row r="103" spans="1:8" ht="18" x14ac:dyDescent="0.2">
      <c r="A103" s="81">
        <v>43991</v>
      </c>
      <c r="B103" s="82">
        <v>2405</v>
      </c>
      <c r="C103" s="83" t="s">
        <v>219</v>
      </c>
      <c r="D103" s="83" t="s">
        <v>220</v>
      </c>
      <c r="E103" s="84">
        <v>1645</v>
      </c>
      <c r="F103" s="85">
        <v>60903</v>
      </c>
      <c r="G103" s="10">
        <v>43991</v>
      </c>
      <c r="H103" s="11" t="s">
        <v>41</v>
      </c>
    </row>
    <row r="104" spans="1:8" ht="18" x14ac:dyDescent="0.2">
      <c r="A104" s="81">
        <v>43952</v>
      </c>
      <c r="B104" s="82">
        <v>13113</v>
      </c>
      <c r="C104" s="83" t="s">
        <v>139</v>
      </c>
      <c r="D104" s="83" t="s">
        <v>114</v>
      </c>
      <c r="E104" s="84">
        <v>10.45</v>
      </c>
      <c r="F104" s="13">
        <v>861611100070126</v>
      </c>
      <c r="G104" s="10">
        <v>43991</v>
      </c>
      <c r="H104" s="11" t="s">
        <v>43</v>
      </c>
    </row>
    <row r="105" spans="1:8" ht="18" x14ac:dyDescent="0.2">
      <c r="A105" s="81">
        <v>43952</v>
      </c>
      <c r="B105" s="101">
        <v>637304925141</v>
      </c>
      <c r="C105" s="83" t="s">
        <v>87</v>
      </c>
      <c r="D105" s="83" t="s">
        <v>221</v>
      </c>
      <c r="E105" s="84">
        <v>347.88</v>
      </c>
      <c r="F105" s="85">
        <v>61201</v>
      </c>
      <c r="G105" s="10">
        <v>43994</v>
      </c>
      <c r="H105" s="11" t="s">
        <v>40</v>
      </c>
    </row>
    <row r="106" spans="1:8" ht="18" x14ac:dyDescent="0.2">
      <c r="A106" s="81">
        <v>43976</v>
      </c>
      <c r="B106" s="82">
        <v>680</v>
      </c>
      <c r="C106" s="83" t="s">
        <v>158</v>
      </c>
      <c r="D106" s="83" t="s">
        <v>44</v>
      </c>
      <c r="E106" s="84">
        <v>6119</v>
      </c>
      <c r="F106" s="13">
        <v>550583000126863</v>
      </c>
      <c r="G106" s="10">
        <v>43997</v>
      </c>
      <c r="H106" s="11" t="s">
        <v>45</v>
      </c>
    </row>
    <row r="107" spans="1:8" ht="18" x14ac:dyDescent="0.2">
      <c r="A107" s="81">
        <v>43952</v>
      </c>
      <c r="B107" s="82">
        <v>0</v>
      </c>
      <c r="C107" s="83" t="s">
        <v>143</v>
      </c>
      <c r="D107" s="83" t="s">
        <v>222</v>
      </c>
      <c r="E107" s="84">
        <v>524</v>
      </c>
      <c r="F107" s="13">
        <v>553011000054974</v>
      </c>
      <c r="G107" s="10">
        <v>43997</v>
      </c>
      <c r="H107" s="11" t="s">
        <v>45</v>
      </c>
    </row>
    <row r="108" spans="1:8" ht="18" x14ac:dyDescent="0.2">
      <c r="A108" s="81">
        <v>43982</v>
      </c>
      <c r="B108" s="82">
        <v>242</v>
      </c>
      <c r="C108" s="83" t="s">
        <v>223</v>
      </c>
      <c r="D108" s="83" t="s">
        <v>224</v>
      </c>
      <c r="E108" s="84">
        <v>1488</v>
      </c>
      <c r="F108" s="85">
        <v>61501</v>
      </c>
      <c r="G108" s="10">
        <v>43997</v>
      </c>
      <c r="H108" s="11" t="s">
        <v>45</v>
      </c>
    </row>
    <row r="109" spans="1:8" ht="18" x14ac:dyDescent="0.2">
      <c r="A109" s="81">
        <v>43952</v>
      </c>
      <c r="B109" s="82">
        <v>8301</v>
      </c>
      <c r="C109" s="83" t="s">
        <v>144</v>
      </c>
      <c r="D109" s="83" t="s">
        <v>157</v>
      </c>
      <c r="E109" s="84">
        <v>564.59</v>
      </c>
      <c r="F109" s="85">
        <v>61502</v>
      </c>
      <c r="G109" s="10">
        <v>43997</v>
      </c>
      <c r="H109" s="11" t="s">
        <v>53</v>
      </c>
    </row>
    <row r="110" spans="1:8" ht="18" x14ac:dyDescent="0.2">
      <c r="A110" s="81">
        <v>43952</v>
      </c>
      <c r="B110" s="82">
        <v>561</v>
      </c>
      <c r="C110" s="83" t="s">
        <v>144</v>
      </c>
      <c r="D110" s="83" t="s">
        <v>270</v>
      </c>
      <c r="E110" s="84">
        <v>960.63</v>
      </c>
      <c r="F110" s="85">
        <v>61503</v>
      </c>
      <c r="G110" s="10">
        <v>43997</v>
      </c>
      <c r="H110" s="11" t="s">
        <v>53</v>
      </c>
    </row>
    <row r="111" spans="1:8" ht="18" x14ac:dyDescent="0.2">
      <c r="A111" s="81">
        <v>43952</v>
      </c>
      <c r="B111" s="82">
        <v>561</v>
      </c>
      <c r="C111" s="83" t="s">
        <v>271</v>
      </c>
      <c r="D111" s="83" t="s">
        <v>272</v>
      </c>
      <c r="E111" s="84">
        <v>36.130000000000003</v>
      </c>
      <c r="F111" s="85">
        <v>61504</v>
      </c>
      <c r="G111" s="10">
        <v>43997</v>
      </c>
      <c r="H111" s="11" t="s">
        <v>53</v>
      </c>
    </row>
    <row r="112" spans="1:8" ht="18" x14ac:dyDescent="0.2">
      <c r="A112" s="81">
        <v>43952</v>
      </c>
      <c r="B112" s="82">
        <v>2100</v>
      </c>
      <c r="C112" s="83" t="s">
        <v>144</v>
      </c>
      <c r="D112" s="83" t="s">
        <v>103</v>
      </c>
      <c r="E112" s="84">
        <v>18433.939999999999</v>
      </c>
      <c r="F112" s="85">
        <v>61505</v>
      </c>
      <c r="G112" s="10">
        <v>43997</v>
      </c>
      <c r="H112" s="11" t="s">
        <v>53</v>
      </c>
    </row>
    <row r="113" spans="1:8" ht="18" x14ac:dyDescent="0.2">
      <c r="A113" s="81">
        <v>43986</v>
      </c>
      <c r="B113" s="82">
        <v>203819</v>
      </c>
      <c r="C113" s="83" t="s">
        <v>273</v>
      </c>
      <c r="D113" s="83" t="s">
        <v>102</v>
      </c>
      <c r="E113" s="84">
        <v>148.69999999999999</v>
      </c>
      <c r="F113" s="85">
        <v>61506</v>
      </c>
      <c r="G113" s="10">
        <v>43997</v>
      </c>
      <c r="H113" s="11" t="s">
        <v>53</v>
      </c>
    </row>
    <row r="114" spans="1:8" ht="18" x14ac:dyDescent="0.2">
      <c r="A114" s="81">
        <v>43983</v>
      </c>
      <c r="B114" s="82">
        <v>257573</v>
      </c>
      <c r="C114" s="83" t="s">
        <v>225</v>
      </c>
      <c r="D114" s="83" t="s">
        <v>135</v>
      </c>
      <c r="E114" s="84">
        <v>316.44</v>
      </c>
      <c r="F114" s="85">
        <v>61507</v>
      </c>
      <c r="G114" s="10">
        <v>43997</v>
      </c>
      <c r="H114" s="11" t="s">
        <v>41</v>
      </c>
    </row>
    <row r="115" spans="1:8" ht="18" x14ac:dyDescent="0.2">
      <c r="A115" s="81">
        <v>43983</v>
      </c>
      <c r="B115" s="82">
        <v>258484</v>
      </c>
      <c r="C115" s="83" t="s">
        <v>159</v>
      </c>
      <c r="D115" s="83" t="s">
        <v>226</v>
      </c>
      <c r="E115" s="84">
        <v>1705.44</v>
      </c>
      <c r="F115" s="85">
        <v>61508</v>
      </c>
      <c r="G115" s="10">
        <v>43997</v>
      </c>
      <c r="H115" s="11" t="s">
        <v>41</v>
      </c>
    </row>
    <row r="116" spans="1:8" ht="18" x14ac:dyDescent="0.2">
      <c r="A116" s="81">
        <v>43983</v>
      </c>
      <c r="B116" s="82">
        <v>179531</v>
      </c>
      <c r="C116" s="83" t="s">
        <v>192</v>
      </c>
      <c r="D116" s="83" t="s">
        <v>137</v>
      </c>
      <c r="E116" s="84">
        <v>3117.8</v>
      </c>
      <c r="F116" s="85">
        <v>61509</v>
      </c>
      <c r="G116" s="10">
        <v>43997</v>
      </c>
      <c r="H116" s="11" t="s">
        <v>41</v>
      </c>
    </row>
    <row r="117" spans="1:8" ht="18" x14ac:dyDescent="0.2">
      <c r="A117" s="81">
        <v>43984</v>
      </c>
      <c r="B117" s="82">
        <v>258708</v>
      </c>
      <c r="C117" s="83" t="s">
        <v>225</v>
      </c>
      <c r="D117" s="83" t="s">
        <v>148</v>
      </c>
      <c r="E117" s="84">
        <v>2851.03</v>
      </c>
      <c r="F117" s="85">
        <v>61510</v>
      </c>
      <c r="G117" s="10">
        <v>43997</v>
      </c>
      <c r="H117" s="11" t="s">
        <v>41</v>
      </c>
    </row>
    <row r="118" spans="1:8" ht="18" x14ac:dyDescent="0.2">
      <c r="A118" s="81">
        <v>43986</v>
      </c>
      <c r="B118" s="82">
        <v>272302</v>
      </c>
      <c r="C118" s="83" t="s">
        <v>136</v>
      </c>
      <c r="D118" s="83" t="s">
        <v>227</v>
      </c>
      <c r="E118" s="84">
        <v>1767.04</v>
      </c>
      <c r="F118" s="85">
        <v>61511</v>
      </c>
      <c r="G118" s="10">
        <v>43997</v>
      </c>
      <c r="H118" s="11" t="s">
        <v>41</v>
      </c>
    </row>
    <row r="119" spans="1:8" ht="18" x14ac:dyDescent="0.2">
      <c r="A119" s="81">
        <v>43981</v>
      </c>
      <c r="B119" s="82">
        <v>258442</v>
      </c>
      <c r="C119" s="83" t="s">
        <v>159</v>
      </c>
      <c r="D119" s="83" t="s">
        <v>228</v>
      </c>
      <c r="E119" s="84">
        <v>1465.29</v>
      </c>
      <c r="F119" s="85">
        <v>61512</v>
      </c>
      <c r="G119" s="10">
        <v>43997</v>
      </c>
      <c r="H119" s="11" t="s">
        <v>41</v>
      </c>
    </row>
    <row r="120" spans="1:8" ht="18" x14ac:dyDescent="0.2">
      <c r="A120" s="81">
        <v>43981</v>
      </c>
      <c r="B120" s="82">
        <v>58692</v>
      </c>
      <c r="C120" s="83" t="s">
        <v>171</v>
      </c>
      <c r="D120" s="83" t="s">
        <v>147</v>
      </c>
      <c r="E120" s="84">
        <v>3142.7</v>
      </c>
      <c r="F120" s="85">
        <v>61513</v>
      </c>
      <c r="G120" s="10">
        <v>43997</v>
      </c>
      <c r="H120" s="11" t="s">
        <v>41</v>
      </c>
    </row>
    <row r="121" spans="1:8" ht="18" x14ac:dyDescent="0.2">
      <c r="A121" s="81">
        <v>43998</v>
      </c>
      <c r="B121" s="82">
        <v>3758</v>
      </c>
      <c r="C121" s="83" t="s">
        <v>175</v>
      </c>
      <c r="D121" s="83" t="s">
        <v>176</v>
      </c>
      <c r="E121" s="84">
        <v>1814.3</v>
      </c>
      <c r="F121" s="85">
        <v>61514</v>
      </c>
      <c r="G121" s="10">
        <v>43997</v>
      </c>
      <c r="H121" s="11" t="s">
        <v>41</v>
      </c>
    </row>
    <row r="122" spans="1:8" ht="18" x14ac:dyDescent="0.2">
      <c r="A122" s="81">
        <v>43952</v>
      </c>
      <c r="B122" s="101">
        <v>1485060299481</v>
      </c>
      <c r="C122" s="83" t="s">
        <v>88</v>
      </c>
      <c r="D122" s="83" t="s">
        <v>229</v>
      </c>
      <c r="E122" s="84">
        <v>4019.2</v>
      </c>
      <c r="F122" s="85">
        <v>61515</v>
      </c>
      <c r="G122" s="10">
        <v>43997</v>
      </c>
      <c r="H122" s="11" t="s">
        <v>40</v>
      </c>
    </row>
    <row r="123" spans="1:8" ht="18" x14ac:dyDescent="0.2">
      <c r="A123" s="81">
        <v>43952</v>
      </c>
      <c r="B123" s="101">
        <v>1485014934481</v>
      </c>
      <c r="C123" s="83" t="s">
        <v>88</v>
      </c>
      <c r="D123" s="83" t="s">
        <v>230</v>
      </c>
      <c r="E123" s="84">
        <v>500.91</v>
      </c>
      <c r="F123" s="85">
        <v>61516</v>
      </c>
      <c r="G123" s="10">
        <v>43997</v>
      </c>
      <c r="H123" s="11" t="s">
        <v>40</v>
      </c>
    </row>
    <row r="124" spans="1:8" ht="18" x14ac:dyDescent="0.2">
      <c r="A124" s="81">
        <v>43987</v>
      </c>
      <c r="B124" s="82">
        <v>272424</v>
      </c>
      <c r="C124" s="83" t="s">
        <v>136</v>
      </c>
      <c r="D124" s="83" t="s">
        <v>231</v>
      </c>
      <c r="E124" s="84">
        <v>3034.6</v>
      </c>
      <c r="F124" s="85">
        <v>61517</v>
      </c>
      <c r="G124" s="10">
        <v>43997</v>
      </c>
      <c r="H124" s="11" t="s">
        <v>41</v>
      </c>
    </row>
    <row r="125" spans="1:8" ht="18" x14ac:dyDescent="0.2">
      <c r="A125" s="81">
        <v>43987</v>
      </c>
      <c r="B125" s="82">
        <v>180909</v>
      </c>
      <c r="C125" s="83" t="s">
        <v>192</v>
      </c>
      <c r="D125" s="83" t="s">
        <v>137</v>
      </c>
      <c r="E125" s="84">
        <v>2227</v>
      </c>
      <c r="F125" s="85">
        <v>61518</v>
      </c>
      <c r="G125" s="10">
        <v>43997</v>
      </c>
      <c r="H125" s="11" t="s">
        <v>41</v>
      </c>
    </row>
    <row r="126" spans="1:8" ht="18" x14ac:dyDescent="0.2">
      <c r="A126" s="81">
        <v>43990</v>
      </c>
      <c r="B126" s="82">
        <v>259234</v>
      </c>
      <c r="C126" s="83" t="s">
        <v>232</v>
      </c>
      <c r="D126" s="83" t="s">
        <v>206</v>
      </c>
      <c r="E126" s="84">
        <v>2194.5</v>
      </c>
      <c r="F126" s="85">
        <v>61519</v>
      </c>
      <c r="G126" s="10">
        <v>43997</v>
      </c>
      <c r="H126" s="11" t="s">
        <v>41</v>
      </c>
    </row>
    <row r="127" spans="1:8" ht="18" x14ac:dyDescent="0.2">
      <c r="A127" s="81">
        <v>43987</v>
      </c>
      <c r="B127" s="82">
        <v>259129</v>
      </c>
      <c r="C127" s="83" t="s">
        <v>232</v>
      </c>
      <c r="D127" s="83" t="s">
        <v>233</v>
      </c>
      <c r="E127" s="84">
        <v>222.18</v>
      </c>
      <c r="F127" s="85">
        <v>61520</v>
      </c>
      <c r="G127" s="10">
        <v>43997</v>
      </c>
      <c r="H127" s="11" t="s">
        <v>41</v>
      </c>
    </row>
    <row r="128" spans="1:8" ht="18" x14ac:dyDescent="0.2">
      <c r="A128" s="81">
        <v>43952</v>
      </c>
      <c r="B128" s="82">
        <v>13113</v>
      </c>
      <c r="C128" s="83" t="s">
        <v>139</v>
      </c>
      <c r="D128" s="83" t="s">
        <v>335</v>
      </c>
      <c r="E128" s="84">
        <v>1.2</v>
      </c>
      <c r="F128" s="13">
        <v>861671200076897</v>
      </c>
      <c r="G128" s="10">
        <v>43997</v>
      </c>
      <c r="H128" s="11" t="s">
        <v>43</v>
      </c>
    </row>
    <row r="129" spans="1:8" ht="18" x14ac:dyDescent="0.2">
      <c r="A129" s="81">
        <v>43952</v>
      </c>
      <c r="B129" s="82">
        <v>13113</v>
      </c>
      <c r="C129" s="83" t="s">
        <v>139</v>
      </c>
      <c r="D129" s="83" t="s">
        <v>335</v>
      </c>
      <c r="E129" s="84">
        <v>1.2</v>
      </c>
      <c r="F129" s="13">
        <v>861671200076898</v>
      </c>
      <c r="G129" s="10">
        <v>43997</v>
      </c>
      <c r="H129" s="11" t="s">
        <v>43</v>
      </c>
    </row>
    <row r="130" spans="1:8" ht="18" x14ac:dyDescent="0.2">
      <c r="A130" s="81">
        <v>43952</v>
      </c>
      <c r="B130" s="82">
        <v>13113</v>
      </c>
      <c r="C130" s="83" t="s">
        <v>139</v>
      </c>
      <c r="D130" s="83" t="s">
        <v>114</v>
      </c>
      <c r="E130" s="84">
        <v>10.45</v>
      </c>
      <c r="F130" s="13">
        <v>871671200031542</v>
      </c>
      <c r="G130" s="10">
        <v>43997</v>
      </c>
      <c r="H130" s="11" t="s">
        <v>43</v>
      </c>
    </row>
    <row r="131" spans="1:8" ht="18" x14ac:dyDescent="0.2">
      <c r="A131" s="81">
        <v>43985</v>
      </c>
      <c r="B131" s="82">
        <v>58814</v>
      </c>
      <c r="C131" s="83" t="s">
        <v>171</v>
      </c>
      <c r="D131" s="83" t="s">
        <v>138</v>
      </c>
      <c r="E131" s="84">
        <v>2401.9</v>
      </c>
      <c r="F131" s="85">
        <v>61601</v>
      </c>
      <c r="G131" s="10">
        <v>43998</v>
      </c>
      <c r="H131" s="11" t="s">
        <v>41</v>
      </c>
    </row>
    <row r="132" spans="1:8" ht="18" x14ac:dyDescent="0.2">
      <c r="A132" s="81">
        <v>43991</v>
      </c>
      <c r="B132" s="82">
        <v>683</v>
      </c>
      <c r="C132" s="83" t="s">
        <v>158</v>
      </c>
      <c r="D132" s="83" t="s">
        <v>44</v>
      </c>
      <c r="E132" s="84">
        <v>5987</v>
      </c>
      <c r="F132" s="13">
        <v>550583000126863</v>
      </c>
      <c r="G132" s="10">
        <v>44001</v>
      </c>
      <c r="H132" s="11" t="s">
        <v>45</v>
      </c>
    </row>
    <row r="133" spans="1:8" ht="18" x14ac:dyDescent="0.2">
      <c r="A133" s="81">
        <v>43980</v>
      </c>
      <c r="B133" s="82">
        <v>188211</v>
      </c>
      <c r="C133" s="83" t="s">
        <v>234</v>
      </c>
      <c r="D133" s="83" t="s">
        <v>235</v>
      </c>
      <c r="E133" s="84">
        <v>3809.61</v>
      </c>
      <c r="F133" s="85">
        <v>61901</v>
      </c>
      <c r="G133" s="10">
        <v>44001</v>
      </c>
      <c r="H133" s="11" t="s">
        <v>41</v>
      </c>
    </row>
    <row r="134" spans="1:8" ht="18" x14ac:dyDescent="0.2">
      <c r="A134" s="81">
        <v>43983</v>
      </c>
      <c r="B134" s="82">
        <v>966538</v>
      </c>
      <c r="C134" s="83" t="s">
        <v>236</v>
      </c>
      <c r="D134" s="83" t="s">
        <v>132</v>
      </c>
      <c r="E134" s="84">
        <v>838.5</v>
      </c>
      <c r="F134" s="85">
        <v>61902</v>
      </c>
      <c r="G134" s="10">
        <v>44001</v>
      </c>
      <c r="H134" s="11" t="s">
        <v>41</v>
      </c>
    </row>
    <row r="135" spans="1:8" ht="18" x14ac:dyDescent="0.2">
      <c r="A135" s="81">
        <v>43980</v>
      </c>
      <c r="B135" s="82">
        <v>627052</v>
      </c>
      <c r="C135" s="83" t="s">
        <v>187</v>
      </c>
      <c r="D135" s="83" t="s">
        <v>188</v>
      </c>
      <c r="E135" s="84">
        <v>13279</v>
      </c>
      <c r="F135" s="85">
        <v>61903</v>
      </c>
      <c r="G135" s="10">
        <v>44001</v>
      </c>
      <c r="H135" s="11" t="s">
        <v>41</v>
      </c>
    </row>
    <row r="136" spans="1:8" ht="18" x14ac:dyDescent="0.2">
      <c r="A136" s="81">
        <v>43984</v>
      </c>
      <c r="B136" s="82">
        <v>7317977</v>
      </c>
      <c r="C136" s="83" t="s">
        <v>213</v>
      </c>
      <c r="D136" s="83" t="s">
        <v>237</v>
      </c>
      <c r="E136" s="84">
        <v>317.89999999999998</v>
      </c>
      <c r="F136" s="85">
        <v>61904</v>
      </c>
      <c r="G136" s="10">
        <v>44001</v>
      </c>
      <c r="H136" s="11" t="s">
        <v>41</v>
      </c>
    </row>
    <row r="137" spans="1:8" ht="18" x14ac:dyDescent="0.2">
      <c r="A137" s="81">
        <v>43982</v>
      </c>
      <c r="B137" s="82">
        <v>3208</v>
      </c>
      <c r="C137" s="83" t="s">
        <v>238</v>
      </c>
      <c r="D137" s="83" t="s">
        <v>239</v>
      </c>
      <c r="E137" s="84">
        <v>2466.88</v>
      </c>
      <c r="F137" s="85">
        <v>61905</v>
      </c>
      <c r="G137" s="10">
        <v>44001</v>
      </c>
      <c r="H137" s="11" t="s">
        <v>53</v>
      </c>
    </row>
    <row r="138" spans="1:8" ht="18" x14ac:dyDescent="0.2">
      <c r="A138" s="81">
        <v>43992</v>
      </c>
      <c r="B138" s="82">
        <v>2406</v>
      </c>
      <c r="C138" s="83" t="s">
        <v>219</v>
      </c>
      <c r="D138" s="83" t="s">
        <v>240</v>
      </c>
      <c r="E138" s="84">
        <v>1128</v>
      </c>
      <c r="F138" s="85">
        <v>61906</v>
      </c>
      <c r="G138" s="10">
        <v>44001</v>
      </c>
      <c r="H138" s="11" t="s">
        <v>41</v>
      </c>
    </row>
    <row r="139" spans="1:8" ht="18" x14ac:dyDescent="0.2">
      <c r="A139" s="81">
        <v>43991</v>
      </c>
      <c r="B139" s="82">
        <v>259521</v>
      </c>
      <c r="C139" s="83" t="s">
        <v>159</v>
      </c>
      <c r="D139" s="83" t="s">
        <v>241</v>
      </c>
      <c r="E139" s="84">
        <v>2752.03</v>
      </c>
      <c r="F139" s="85">
        <v>61907</v>
      </c>
      <c r="G139" s="10">
        <v>44001</v>
      </c>
      <c r="H139" s="11" t="s">
        <v>41</v>
      </c>
    </row>
    <row r="140" spans="1:8" ht="18" x14ac:dyDescent="0.2">
      <c r="A140" s="81">
        <v>43992</v>
      </c>
      <c r="B140" s="82">
        <v>259648</v>
      </c>
      <c r="C140" s="83" t="s">
        <v>159</v>
      </c>
      <c r="D140" s="83" t="s">
        <v>242</v>
      </c>
      <c r="E140" s="84">
        <v>1277.7</v>
      </c>
      <c r="F140" s="85">
        <v>61908</v>
      </c>
      <c r="G140" s="10">
        <v>44001</v>
      </c>
      <c r="H140" s="11" t="s">
        <v>41</v>
      </c>
    </row>
    <row r="141" spans="1:8" ht="18" x14ac:dyDescent="0.2">
      <c r="A141" s="81">
        <v>43990</v>
      </c>
      <c r="B141" s="82">
        <v>259268</v>
      </c>
      <c r="C141" s="83" t="s">
        <v>159</v>
      </c>
      <c r="D141" s="83" t="s">
        <v>150</v>
      </c>
      <c r="E141" s="84">
        <v>870.16</v>
      </c>
      <c r="F141" s="85">
        <v>61909</v>
      </c>
      <c r="G141" s="10">
        <v>44001</v>
      </c>
      <c r="H141" s="11" t="s">
        <v>41</v>
      </c>
    </row>
    <row r="142" spans="1:8" ht="18" x14ac:dyDescent="0.2">
      <c r="A142" s="81">
        <v>43993</v>
      </c>
      <c r="B142" s="82">
        <v>259736</v>
      </c>
      <c r="C142" s="83" t="s">
        <v>225</v>
      </c>
      <c r="D142" s="83" t="s">
        <v>243</v>
      </c>
      <c r="E142" s="84">
        <v>4518.7299999999996</v>
      </c>
      <c r="F142" s="85">
        <v>61910</v>
      </c>
      <c r="G142" s="10">
        <v>44001</v>
      </c>
      <c r="H142" s="11" t="s">
        <v>41</v>
      </c>
    </row>
    <row r="143" spans="1:8" ht="18" x14ac:dyDescent="0.2">
      <c r="A143" s="81">
        <v>43986</v>
      </c>
      <c r="B143" s="82">
        <v>184214</v>
      </c>
      <c r="C143" s="83" t="s">
        <v>244</v>
      </c>
      <c r="D143" s="83" t="s">
        <v>107</v>
      </c>
      <c r="E143" s="84">
        <v>787.64</v>
      </c>
      <c r="F143" s="85">
        <v>61911</v>
      </c>
      <c r="G143" s="10">
        <v>44001</v>
      </c>
      <c r="H143" s="11" t="s">
        <v>41</v>
      </c>
    </row>
    <row r="144" spans="1:8" ht="18" x14ac:dyDescent="0.2">
      <c r="A144" s="81">
        <v>43986</v>
      </c>
      <c r="B144" s="82">
        <v>184220</v>
      </c>
      <c r="C144" s="83" t="s">
        <v>244</v>
      </c>
      <c r="D144" s="83" t="s">
        <v>245</v>
      </c>
      <c r="E144" s="84">
        <v>3037.58</v>
      </c>
      <c r="F144" s="85">
        <v>61912</v>
      </c>
      <c r="G144" s="10">
        <v>44001</v>
      </c>
      <c r="H144" s="11" t="s">
        <v>41</v>
      </c>
    </row>
    <row r="145" spans="1:8" ht="18" x14ac:dyDescent="0.2">
      <c r="A145" s="81">
        <v>43987</v>
      </c>
      <c r="B145" s="82" t="s">
        <v>246</v>
      </c>
      <c r="C145" s="83" t="s">
        <v>247</v>
      </c>
      <c r="D145" s="83" t="s">
        <v>131</v>
      </c>
      <c r="E145" s="84">
        <v>1128.5999999999999</v>
      </c>
      <c r="F145" s="85">
        <v>61913</v>
      </c>
      <c r="G145" s="10">
        <v>44001</v>
      </c>
      <c r="H145" s="11" t="s">
        <v>41</v>
      </c>
    </row>
    <row r="146" spans="1:8" ht="18" x14ac:dyDescent="0.2">
      <c r="A146" s="81">
        <v>43992</v>
      </c>
      <c r="B146" s="82">
        <v>628716</v>
      </c>
      <c r="C146" s="83" t="s">
        <v>187</v>
      </c>
      <c r="D146" s="83" t="s">
        <v>188</v>
      </c>
      <c r="E146" s="84">
        <v>14628</v>
      </c>
      <c r="F146" s="85">
        <v>61914</v>
      </c>
      <c r="G146" s="10">
        <v>44001</v>
      </c>
      <c r="H146" s="11" t="s">
        <v>41</v>
      </c>
    </row>
    <row r="147" spans="1:8" ht="18" x14ac:dyDescent="0.2">
      <c r="A147" s="81">
        <v>43992</v>
      </c>
      <c r="B147" s="82">
        <v>59101</v>
      </c>
      <c r="C147" s="83" t="s">
        <v>171</v>
      </c>
      <c r="D147" s="83" t="s">
        <v>138</v>
      </c>
      <c r="E147" s="84">
        <v>1723.47</v>
      </c>
      <c r="F147" s="85">
        <v>61915</v>
      </c>
      <c r="G147" s="10">
        <v>44001</v>
      </c>
      <c r="H147" s="11" t="s">
        <v>41</v>
      </c>
    </row>
    <row r="148" spans="1:8" ht="18" x14ac:dyDescent="0.2">
      <c r="A148" s="81">
        <v>43990</v>
      </c>
      <c r="B148" s="82">
        <v>58983</v>
      </c>
      <c r="C148" s="83" t="s">
        <v>171</v>
      </c>
      <c r="D148" s="83" t="s">
        <v>248</v>
      </c>
      <c r="E148" s="84">
        <v>4023.72</v>
      </c>
      <c r="F148" s="85">
        <v>61916</v>
      </c>
      <c r="G148" s="10">
        <v>44001</v>
      </c>
      <c r="H148" s="11" t="s">
        <v>41</v>
      </c>
    </row>
    <row r="149" spans="1:8" ht="18" x14ac:dyDescent="0.2">
      <c r="A149" s="81">
        <v>43952</v>
      </c>
      <c r="B149" s="82">
        <v>13113</v>
      </c>
      <c r="C149" s="83" t="s">
        <v>139</v>
      </c>
      <c r="D149" s="83" t="s">
        <v>335</v>
      </c>
      <c r="E149" s="84">
        <v>1.2</v>
      </c>
      <c r="F149" s="13">
        <v>831711200331251</v>
      </c>
      <c r="G149" s="10">
        <v>44001</v>
      </c>
      <c r="H149" s="11" t="s">
        <v>43</v>
      </c>
    </row>
    <row r="150" spans="1:8" ht="18" x14ac:dyDescent="0.2">
      <c r="A150" s="81">
        <v>43976</v>
      </c>
      <c r="B150" s="82">
        <v>127</v>
      </c>
      <c r="C150" s="83" t="s">
        <v>98</v>
      </c>
      <c r="D150" s="83" t="s">
        <v>249</v>
      </c>
      <c r="E150" s="84">
        <v>2975</v>
      </c>
      <c r="F150" s="13">
        <v>551819000051766</v>
      </c>
      <c r="G150" s="10">
        <v>44004</v>
      </c>
      <c r="H150" s="11" t="s">
        <v>45</v>
      </c>
    </row>
    <row r="151" spans="1:8" ht="18" x14ac:dyDescent="0.2">
      <c r="A151" s="81">
        <v>43950</v>
      </c>
      <c r="B151" s="82">
        <v>47</v>
      </c>
      <c r="C151" s="83" t="s">
        <v>250</v>
      </c>
      <c r="D151" s="83" t="s">
        <v>251</v>
      </c>
      <c r="E151" s="84">
        <v>2250</v>
      </c>
      <c r="F151" s="85">
        <v>62201</v>
      </c>
      <c r="G151" s="10">
        <v>44004</v>
      </c>
      <c r="H151" s="11" t="s">
        <v>45</v>
      </c>
    </row>
    <row r="152" spans="1:8" ht="18" x14ac:dyDescent="0.2">
      <c r="A152" s="81">
        <v>44001</v>
      </c>
      <c r="B152" s="82">
        <v>96</v>
      </c>
      <c r="C152" s="83" t="s">
        <v>252</v>
      </c>
      <c r="D152" s="83" t="s">
        <v>253</v>
      </c>
      <c r="E152" s="84">
        <v>255</v>
      </c>
      <c r="F152" s="85">
        <v>62202</v>
      </c>
      <c r="G152" s="10">
        <v>44004</v>
      </c>
      <c r="H152" s="11" t="s">
        <v>45</v>
      </c>
    </row>
    <row r="153" spans="1:8" ht="18" x14ac:dyDescent="0.2">
      <c r="A153" s="81">
        <v>43952</v>
      </c>
      <c r="B153" s="82">
        <v>0</v>
      </c>
      <c r="C153" s="83" t="s">
        <v>177</v>
      </c>
      <c r="D153" s="83" t="s">
        <v>222</v>
      </c>
      <c r="E153" s="84">
        <v>373</v>
      </c>
      <c r="F153" s="85">
        <v>62203</v>
      </c>
      <c r="G153" s="10">
        <v>44004</v>
      </c>
      <c r="H153" s="11" t="s">
        <v>45</v>
      </c>
    </row>
    <row r="154" spans="1:8" ht="18" x14ac:dyDescent="0.2">
      <c r="A154" s="81">
        <v>44005</v>
      </c>
      <c r="B154" s="82">
        <v>3868</v>
      </c>
      <c r="C154" s="83" t="s">
        <v>175</v>
      </c>
      <c r="D154" s="83" t="s">
        <v>176</v>
      </c>
      <c r="E154" s="84">
        <v>1729.25</v>
      </c>
      <c r="F154" s="85">
        <v>62204</v>
      </c>
      <c r="G154" s="10">
        <v>44004</v>
      </c>
      <c r="H154" s="11" t="s">
        <v>41</v>
      </c>
    </row>
    <row r="155" spans="1:8" ht="18" x14ac:dyDescent="0.2">
      <c r="A155" s="81">
        <v>43952</v>
      </c>
      <c r="B155" s="82">
        <v>13113</v>
      </c>
      <c r="C155" s="83" t="s">
        <v>139</v>
      </c>
      <c r="D155" s="83" t="s">
        <v>335</v>
      </c>
      <c r="E155" s="84">
        <v>1.2</v>
      </c>
      <c r="F155" s="13">
        <v>851741200730157</v>
      </c>
      <c r="G155" s="10">
        <v>44004</v>
      </c>
      <c r="H155" s="11" t="s">
        <v>43</v>
      </c>
    </row>
    <row r="156" spans="1:8" ht="18" x14ac:dyDescent="0.2">
      <c r="A156" s="81">
        <v>43952</v>
      </c>
      <c r="B156" s="82">
        <v>13113</v>
      </c>
      <c r="C156" s="83" t="s">
        <v>139</v>
      </c>
      <c r="D156" s="83" t="s">
        <v>114</v>
      </c>
      <c r="E156" s="84">
        <v>10.45</v>
      </c>
      <c r="F156" s="13">
        <v>851741200825973</v>
      </c>
      <c r="G156" s="10">
        <v>44004</v>
      </c>
      <c r="H156" s="11" t="s">
        <v>43</v>
      </c>
    </row>
    <row r="157" spans="1:8" ht="18" x14ac:dyDescent="0.2">
      <c r="A157" s="81">
        <v>43952</v>
      </c>
      <c r="B157" s="82">
        <v>13113</v>
      </c>
      <c r="C157" s="83" t="s">
        <v>139</v>
      </c>
      <c r="D157" s="83" t="s">
        <v>114</v>
      </c>
      <c r="E157" s="84">
        <v>10.45</v>
      </c>
      <c r="F157" s="13">
        <v>851741200825974</v>
      </c>
      <c r="G157" s="10">
        <v>44004</v>
      </c>
      <c r="H157" s="11" t="s">
        <v>43</v>
      </c>
    </row>
    <row r="158" spans="1:8" ht="18" x14ac:dyDescent="0.2">
      <c r="A158" s="81">
        <v>43952</v>
      </c>
      <c r="B158" s="82">
        <v>13113</v>
      </c>
      <c r="C158" s="83" t="s">
        <v>139</v>
      </c>
      <c r="D158" s="83" t="s">
        <v>114</v>
      </c>
      <c r="E158" s="84">
        <v>10.45</v>
      </c>
      <c r="F158" s="13">
        <v>851741200825975</v>
      </c>
      <c r="G158" s="10">
        <v>44004</v>
      </c>
      <c r="H158" s="11" t="s">
        <v>43</v>
      </c>
    </row>
    <row r="159" spans="1:8" ht="18" x14ac:dyDescent="0.2">
      <c r="A159" s="81">
        <v>43952</v>
      </c>
      <c r="B159" s="82">
        <v>13113</v>
      </c>
      <c r="C159" s="83" t="s">
        <v>139</v>
      </c>
      <c r="D159" s="83" t="s">
        <v>114</v>
      </c>
      <c r="E159" s="84">
        <v>10.45</v>
      </c>
      <c r="F159" s="13">
        <v>851741200825976</v>
      </c>
      <c r="G159" s="10">
        <v>44004</v>
      </c>
      <c r="H159" s="11" t="s">
        <v>43</v>
      </c>
    </row>
    <row r="160" spans="1:8" ht="18" x14ac:dyDescent="0.2">
      <c r="A160" s="81">
        <v>43952</v>
      </c>
      <c r="B160" s="82">
        <v>13113</v>
      </c>
      <c r="C160" s="83" t="s">
        <v>139</v>
      </c>
      <c r="D160" s="83" t="s">
        <v>118</v>
      </c>
      <c r="E160" s="84">
        <v>84</v>
      </c>
      <c r="F160" s="13">
        <v>881740903731706</v>
      </c>
      <c r="G160" s="10">
        <v>44004</v>
      </c>
      <c r="H160" s="11" t="s">
        <v>43</v>
      </c>
    </row>
    <row r="161" spans="1:8" ht="18" x14ac:dyDescent="0.2">
      <c r="A161" s="81">
        <v>43999</v>
      </c>
      <c r="B161" s="82">
        <v>24</v>
      </c>
      <c r="C161" s="83" t="s">
        <v>254</v>
      </c>
      <c r="D161" s="83" t="s">
        <v>137</v>
      </c>
      <c r="E161" s="84">
        <v>2915.5</v>
      </c>
      <c r="F161" s="85">
        <v>62401</v>
      </c>
      <c r="G161" s="10">
        <v>44006</v>
      </c>
      <c r="H161" s="11" t="s">
        <v>41</v>
      </c>
    </row>
    <row r="162" spans="1:8" ht="18" x14ac:dyDescent="0.2">
      <c r="A162" s="81">
        <v>43952</v>
      </c>
      <c r="B162" s="82">
        <v>13113</v>
      </c>
      <c r="C162" s="83" t="s">
        <v>139</v>
      </c>
      <c r="D162" s="83" t="s">
        <v>114</v>
      </c>
      <c r="E162" s="84">
        <v>10.45</v>
      </c>
      <c r="F162" s="13">
        <v>831761200407718</v>
      </c>
      <c r="G162" s="10">
        <v>44006</v>
      </c>
      <c r="H162" s="11" t="s">
        <v>43</v>
      </c>
    </row>
    <row r="163" spans="1:8" ht="18" x14ac:dyDescent="0.2">
      <c r="A163" s="81">
        <v>43952</v>
      </c>
      <c r="B163" s="82">
        <v>13113</v>
      </c>
      <c r="C163" s="83" t="s">
        <v>139</v>
      </c>
      <c r="D163" s="83" t="s">
        <v>163</v>
      </c>
      <c r="E163" s="84">
        <v>6.5</v>
      </c>
      <c r="F163" s="13">
        <v>881770800032371</v>
      </c>
      <c r="G163" s="10">
        <v>44007</v>
      </c>
      <c r="H163" s="11" t="s">
        <v>43</v>
      </c>
    </row>
    <row r="164" spans="1:8" ht="18" x14ac:dyDescent="0.2">
      <c r="A164" s="81">
        <v>43987</v>
      </c>
      <c r="B164" s="82">
        <v>55</v>
      </c>
      <c r="C164" s="83" t="s">
        <v>184</v>
      </c>
      <c r="D164" s="83" t="s">
        <v>255</v>
      </c>
      <c r="E164" s="84">
        <v>1745</v>
      </c>
      <c r="F164" s="13">
        <v>551819000038183</v>
      </c>
      <c r="G164" s="10">
        <v>44008</v>
      </c>
      <c r="H164" s="11" t="s">
        <v>45</v>
      </c>
    </row>
    <row r="165" spans="1:8" ht="18" x14ac:dyDescent="0.2">
      <c r="A165" s="81">
        <v>43997</v>
      </c>
      <c r="B165" s="82">
        <v>260073</v>
      </c>
      <c r="C165" s="83" t="s">
        <v>225</v>
      </c>
      <c r="D165" s="83" t="s">
        <v>233</v>
      </c>
      <c r="E165" s="84">
        <v>370.3</v>
      </c>
      <c r="F165" s="85">
        <v>62601</v>
      </c>
      <c r="G165" s="10">
        <v>44008</v>
      </c>
      <c r="H165" s="11" t="s">
        <v>41</v>
      </c>
    </row>
    <row r="166" spans="1:8" ht="18" x14ac:dyDescent="0.2">
      <c r="A166" s="81">
        <v>43997</v>
      </c>
      <c r="B166" s="82">
        <v>260030</v>
      </c>
      <c r="C166" s="83" t="s">
        <v>225</v>
      </c>
      <c r="D166" s="83" t="s">
        <v>256</v>
      </c>
      <c r="E166" s="84">
        <v>3497.38</v>
      </c>
      <c r="F166" s="85">
        <v>62602</v>
      </c>
      <c r="G166" s="10">
        <v>44008</v>
      </c>
      <c r="H166" s="11" t="s">
        <v>41</v>
      </c>
    </row>
    <row r="167" spans="1:8" ht="18" x14ac:dyDescent="0.2">
      <c r="A167" s="81">
        <v>43998</v>
      </c>
      <c r="B167" s="82">
        <v>260299</v>
      </c>
      <c r="C167" s="83" t="s">
        <v>159</v>
      </c>
      <c r="D167" s="83" t="s">
        <v>258</v>
      </c>
      <c r="E167" s="84">
        <v>2307.8000000000002</v>
      </c>
      <c r="F167" s="85">
        <v>62603</v>
      </c>
      <c r="G167" s="10">
        <v>44008</v>
      </c>
      <c r="H167" s="11" t="s">
        <v>41</v>
      </c>
    </row>
    <row r="168" spans="1:8" ht="18" x14ac:dyDescent="0.2">
      <c r="A168" s="81">
        <v>44000</v>
      </c>
      <c r="B168" s="82">
        <v>260626</v>
      </c>
      <c r="C168" s="83" t="s">
        <v>159</v>
      </c>
      <c r="D168" s="83" t="s">
        <v>257</v>
      </c>
      <c r="E168" s="84">
        <v>2472.2399999999998</v>
      </c>
      <c r="F168" s="85">
        <v>62604</v>
      </c>
      <c r="G168" s="10">
        <v>44008</v>
      </c>
      <c r="H168" s="11" t="s">
        <v>41</v>
      </c>
    </row>
    <row r="169" spans="1:8" ht="18" x14ac:dyDescent="0.2">
      <c r="A169" s="81">
        <v>44000</v>
      </c>
      <c r="B169" s="82">
        <v>260631</v>
      </c>
      <c r="C169" s="83" t="s">
        <v>159</v>
      </c>
      <c r="D169" s="83" t="s">
        <v>259</v>
      </c>
      <c r="E169" s="84">
        <v>212.42</v>
      </c>
      <c r="F169" s="85">
        <v>62605</v>
      </c>
      <c r="G169" s="10">
        <v>44008</v>
      </c>
      <c r="H169" s="11" t="s">
        <v>41</v>
      </c>
    </row>
    <row r="170" spans="1:8" ht="18" x14ac:dyDescent="0.2">
      <c r="A170" s="81">
        <v>44000</v>
      </c>
      <c r="B170" s="82">
        <v>273890</v>
      </c>
      <c r="C170" s="83" t="s">
        <v>207</v>
      </c>
      <c r="D170" s="83" t="s">
        <v>148</v>
      </c>
      <c r="E170" s="84">
        <v>3077.8</v>
      </c>
      <c r="F170" s="85">
        <v>62606</v>
      </c>
      <c r="G170" s="10">
        <v>44008</v>
      </c>
      <c r="H170" s="11" t="s">
        <v>41</v>
      </c>
    </row>
    <row r="171" spans="1:8" ht="18" x14ac:dyDescent="0.2">
      <c r="A171" s="81">
        <v>44000</v>
      </c>
      <c r="B171" s="82">
        <v>969207</v>
      </c>
      <c r="C171" s="83" t="s">
        <v>236</v>
      </c>
      <c r="D171" s="83" t="s">
        <v>132</v>
      </c>
      <c r="E171" s="84">
        <v>838.5</v>
      </c>
      <c r="F171" s="85">
        <v>62607</v>
      </c>
      <c r="G171" s="10">
        <v>44008</v>
      </c>
      <c r="H171" s="11" t="s">
        <v>41</v>
      </c>
    </row>
    <row r="172" spans="1:8" ht="18" x14ac:dyDescent="0.2">
      <c r="A172" s="81">
        <v>43993</v>
      </c>
      <c r="B172" s="82">
        <v>6637</v>
      </c>
      <c r="C172" s="83" t="s">
        <v>260</v>
      </c>
      <c r="D172" s="83" t="s">
        <v>261</v>
      </c>
      <c r="E172" s="84">
        <v>813</v>
      </c>
      <c r="F172" s="85">
        <v>62608</v>
      </c>
      <c r="G172" s="10">
        <v>44008</v>
      </c>
      <c r="H172" s="11" t="s">
        <v>41</v>
      </c>
    </row>
    <row r="173" spans="1:8" ht="18" x14ac:dyDescent="0.2">
      <c r="A173" s="81">
        <v>43999</v>
      </c>
      <c r="B173" s="82">
        <v>59354</v>
      </c>
      <c r="C173" s="83" t="s">
        <v>171</v>
      </c>
      <c r="D173" s="83" t="s">
        <v>262</v>
      </c>
      <c r="E173" s="84">
        <v>1752</v>
      </c>
      <c r="F173" s="85">
        <v>62609</v>
      </c>
      <c r="G173" s="10">
        <v>44008</v>
      </c>
      <c r="H173" s="11" t="s">
        <v>41</v>
      </c>
    </row>
    <row r="174" spans="1:8" ht="18" x14ac:dyDescent="0.2">
      <c r="A174" s="81">
        <v>43997</v>
      </c>
      <c r="B174" s="82">
        <v>635575</v>
      </c>
      <c r="C174" s="83" t="s">
        <v>211</v>
      </c>
      <c r="D174" s="83" t="s">
        <v>263</v>
      </c>
      <c r="E174" s="84">
        <v>1403.32</v>
      </c>
      <c r="F174" s="85">
        <v>62610</v>
      </c>
      <c r="G174" s="10">
        <v>44008</v>
      </c>
      <c r="H174" s="11" t="s">
        <v>41</v>
      </c>
    </row>
    <row r="175" spans="1:8" ht="18" x14ac:dyDescent="0.2">
      <c r="A175" s="81">
        <v>44000</v>
      </c>
      <c r="B175" s="82">
        <v>637510</v>
      </c>
      <c r="C175" s="83" t="s">
        <v>211</v>
      </c>
      <c r="D175" s="83" t="s">
        <v>264</v>
      </c>
      <c r="E175" s="84">
        <v>297.20999999999998</v>
      </c>
      <c r="F175" s="85">
        <v>62611</v>
      </c>
      <c r="G175" s="10">
        <v>44008</v>
      </c>
      <c r="H175" s="11" t="s">
        <v>41</v>
      </c>
    </row>
    <row r="176" spans="1:8" ht="18" x14ac:dyDescent="0.2">
      <c r="A176" s="81">
        <v>44001</v>
      </c>
      <c r="B176" s="82">
        <v>5068</v>
      </c>
      <c r="C176" s="83" t="s">
        <v>133</v>
      </c>
      <c r="D176" s="83" t="s">
        <v>134</v>
      </c>
      <c r="E176" s="84">
        <v>917.99</v>
      </c>
      <c r="F176" s="85">
        <v>62612</v>
      </c>
      <c r="G176" s="10">
        <v>44008</v>
      </c>
      <c r="H176" s="11" t="s">
        <v>41</v>
      </c>
    </row>
    <row r="177" spans="1:8" ht="18" x14ac:dyDescent="0.2">
      <c r="A177" s="81">
        <v>43997</v>
      </c>
      <c r="B177" s="82">
        <v>4975</v>
      </c>
      <c r="C177" s="83" t="s">
        <v>265</v>
      </c>
      <c r="D177" s="83" t="s">
        <v>266</v>
      </c>
      <c r="E177" s="84">
        <v>520</v>
      </c>
      <c r="F177" s="85">
        <v>62613</v>
      </c>
      <c r="G177" s="10">
        <v>44008</v>
      </c>
      <c r="H177" s="11" t="s">
        <v>41</v>
      </c>
    </row>
    <row r="178" spans="1:8" ht="18" x14ac:dyDescent="0.2">
      <c r="A178" s="81">
        <v>43983</v>
      </c>
      <c r="B178" s="82">
        <v>13113</v>
      </c>
      <c r="C178" s="83" t="s">
        <v>139</v>
      </c>
      <c r="D178" s="83" t="s">
        <v>335</v>
      </c>
      <c r="E178" s="84">
        <v>1.2</v>
      </c>
      <c r="F178" s="13">
        <v>831781200453605</v>
      </c>
      <c r="G178" s="10">
        <v>44008</v>
      </c>
      <c r="H178" s="11" t="s">
        <v>43</v>
      </c>
    </row>
    <row r="179" spans="1:8" ht="18" x14ac:dyDescent="0.2">
      <c r="A179" s="81">
        <v>44004</v>
      </c>
      <c r="B179" s="82">
        <v>685</v>
      </c>
      <c r="C179" s="83" t="s">
        <v>158</v>
      </c>
      <c r="D179" s="83" t="s">
        <v>44</v>
      </c>
      <c r="E179" s="84">
        <v>6269</v>
      </c>
      <c r="F179" s="13">
        <v>550583000126863</v>
      </c>
      <c r="G179" s="10">
        <v>44011</v>
      </c>
      <c r="H179" s="11" t="s">
        <v>45</v>
      </c>
    </row>
    <row r="180" spans="1:8" ht="18" x14ac:dyDescent="0.2">
      <c r="A180" s="81">
        <v>44004</v>
      </c>
      <c r="B180" s="82">
        <v>684</v>
      </c>
      <c r="C180" s="83" t="s">
        <v>158</v>
      </c>
      <c r="D180" s="83" t="s">
        <v>44</v>
      </c>
      <c r="E180" s="84">
        <v>5703</v>
      </c>
      <c r="F180" s="13">
        <v>550583000126863</v>
      </c>
      <c r="G180" s="10">
        <v>44011</v>
      </c>
      <c r="H180" s="11" t="s">
        <v>45</v>
      </c>
    </row>
    <row r="181" spans="1:8" ht="18" x14ac:dyDescent="0.2">
      <c r="A181" s="81">
        <v>44013</v>
      </c>
      <c r="B181" s="82">
        <v>0</v>
      </c>
      <c r="C181" s="83" t="s">
        <v>48</v>
      </c>
      <c r="D181" s="83" t="s">
        <v>267</v>
      </c>
      <c r="E181" s="84">
        <v>3808.75</v>
      </c>
      <c r="F181" s="13">
        <v>552062000034391</v>
      </c>
      <c r="G181" s="10">
        <v>44011</v>
      </c>
      <c r="H181" s="11" t="s">
        <v>45</v>
      </c>
    </row>
    <row r="182" spans="1:8" ht="18" x14ac:dyDescent="0.2">
      <c r="A182" s="81">
        <v>44012</v>
      </c>
      <c r="B182" s="82">
        <v>3974</v>
      </c>
      <c r="C182" s="83" t="s">
        <v>175</v>
      </c>
      <c r="D182" s="83" t="s">
        <v>176</v>
      </c>
      <c r="E182" s="84">
        <v>2313.09</v>
      </c>
      <c r="F182" s="85">
        <v>62901</v>
      </c>
      <c r="G182" s="10">
        <v>44011</v>
      </c>
      <c r="H182" s="11" t="s">
        <v>41</v>
      </c>
    </row>
    <row r="183" spans="1:8" ht="18" x14ac:dyDescent="0.2">
      <c r="A183" s="81">
        <v>44006</v>
      </c>
      <c r="B183" s="82">
        <v>23675</v>
      </c>
      <c r="C183" s="83" t="s">
        <v>167</v>
      </c>
      <c r="D183" s="83" t="s">
        <v>268</v>
      </c>
      <c r="E183" s="84">
        <v>12417.51</v>
      </c>
      <c r="F183" s="85">
        <v>62902</v>
      </c>
      <c r="G183" s="10">
        <v>44011</v>
      </c>
      <c r="H183" s="11" t="s">
        <v>41</v>
      </c>
    </row>
    <row r="184" spans="1:8" ht="18" x14ac:dyDescent="0.2">
      <c r="A184" s="81">
        <v>43983</v>
      </c>
      <c r="B184" s="82">
        <v>13113</v>
      </c>
      <c r="C184" s="83" t="s">
        <v>139</v>
      </c>
      <c r="D184" s="83" t="s">
        <v>335</v>
      </c>
      <c r="E184" s="84">
        <v>1.2</v>
      </c>
      <c r="F184" s="13">
        <v>831811200828102</v>
      </c>
      <c r="G184" s="10">
        <v>44011</v>
      </c>
      <c r="H184" s="11" t="s">
        <v>43</v>
      </c>
    </row>
    <row r="185" spans="1:8" ht="18" x14ac:dyDescent="0.2">
      <c r="A185" s="81">
        <v>43983</v>
      </c>
      <c r="B185" s="82">
        <v>13113</v>
      </c>
      <c r="C185" s="83" t="s">
        <v>139</v>
      </c>
      <c r="D185" s="83" t="s">
        <v>335</v>
      </c>
      <c r="E185" s="84">
        <v>1.2</v>
      </c>
      <c r="F185" s="13">
        <v>831811200828103</v>
      </c>
      <c r="G185" s="10">
        <v>44011</v>
      </c>
      <c r="H185" s="11" t="s">
        <v>43</v>
      </c>
    </row>
    <row r="186" spans="1:8" ht="18" x14ac:dyDescent="0.2">
      <c r="A186" s="81">
        <v>43983</v>
      </c>
      <c r="B186" s="82">
        <v>13113</v>
      </c>
      <c r="C186" s="83" t="s">
        <v>139</v>
      </c>
      <c r="D186" s="83" t="s">
        <v>335</v>
      </c>
      <c r="E186" s="84">
        <v>1.2</v>
      </c>
      <c r="F186" s="13">
        <v>831811200828104</v>
      </c>
      <c r="G186" s="10">
        <v>44011</v>
      </c>
      <c r="H186" s="11" t="s">
        <v>43</v>
      </c>
    </row>
    <row r="187" spans="1:8" ht="18" x14ac:dyDescent="0.2">
      <c r="A187" s="81"/>
      <c r="B187" s="82"/>
      <c r="C187" s="83"/>
      <c r="D187" s="83"/>
      <c r="E187" s="89"/>
      <c r="F187" s="85"/>
      <c r="G187" s="86"/>
      <c r="H187" s="87"/>
    </row>
    <row r="188" spans="1:8" ht="18" x14ac:dyDescent="0.2">
      <c r="A188" s="81"/>
      <c r="B188" s="82"/>
      <c r="C188" s="83"/>
      <c r="D188" s="94" t="s">
        <v>5</v>
      </c>
      <c r="E188" s="95">
        <f>SUM(E30:E187)</f>
        <v>322175.51000000024</v>
      </c>
      <c r="F188" s="85"/>
      <c r="G188" s="86"/>
      <c r="H188" s="87"/>
    </row>
    <row r="189" spans="1:8" ht="18" x14ac:dyDescent="0.2">
      <c r="A189" s="103"/>
      <c r="B189" s="104"/>
      <c r="C189" s="105"/>
      <c r="D189" s="106"/>
      <c r="E189" s="107"/>
      <c r="F189" s="108"/>
      <c r="G189" s="109"/>
      <c r="H189" s="110"/>
    </row>
    <row r="190" spans="1:8" ht="18" x14ac:dyDescent="0.2">
      <c r="A190" s="103"/>
      <c r="B190" s="104"/>
      <c r="C190" s="105"/>
      <c r="D190" s="106"/>
      <c r="E190" s="107"/>
      <c r="F190" s="108"/>
      <c r="G190" s="109"/>
      <c r="H190" s="110"/>
    </row>
    <row r="191" spans="1:8" ht="18" x14ac:dyDescent="0.25">
      <c r="A191" s="96"/>
      <c r="B191" s="96"/>
      <c r="C191" s="96"/>
      <c r="D191" s="96"/>
      <c r="E191" s="97"/>
      <c r="F191" s="98"/>
      <c r="G191" s="99"/>
      <c r="H191" s="100"/>
    </row>
    <row r="192" spans="1:8" ht="18" x14ac:dyDescent="0.25">
      <c r="A192" s="96"/>
      <c r="B192" s="96"/>
      <c r="C192" s="96"/>
      <c r="D192" s="96"/>
      <c r="E192" s="97"/>
      <c r="F192" s="98"/>
      <c r="G192" s="99"/>
      <c r="H192" s="100"/>
    </row>
    <row r="193" spans="1:8" ht="18" x14ac:dyDescent="0.25">
      <c r="A193" s="96"/>
      <c r="B193" s="96"/>
      <c r="C193" s="96"/>
      <c r="D193" s="96"/>
      <c r="E193" s="97"/>
      <c r="F193" s="98"/>
      <c r="G193" s="99"/>
      <c r="H193" s="100"/>
    </row>
    <row r="194" spans="1:8" ht="18" x14ac:dyDescent="0.25">
      <c r="A194" s="96"/>
      <c r="B194" s="96"/>
      <c r="C194" s="96"/>
      <c r="D194" s="96"/>
      <c r="E194" s="97"/>
      <c r="F194" s="98"/>
      <c r="G194" s="99"/>
      <c r="H194" s="100"/>
    </row>
    <row r="195" spans="1:8" ht="18" x14ac:dyDescent="0.25">
      <c r="A195" s="96"/>
      <c r="B195" s="96"/>
      <c r="C195" s="96"/>
      <c r="D195" s="96"/>
      <c r="E195" s="97"/>
      <c r="F195" s="98"/>
      <c r="G195" s="99"/>
      <c r="H195" s="100"/>
    </row>
    <row r="196" spans="1:8" ht="18" x14ac:dyDescent="0.25">
      <c r="A196" s="96"/>
      <c r="B196" s="96"/>
      <c r="C196" s="96"/>
      <c r="D196" s="96"/>
      <c r="E196" s="97"/>
      <c r="F196" s="98"/>
      <c r="G196" s="99"/>
      <c r="H196" s="100"/>
    </row>
    <row r="197" spans="1:8" ht="18" x14ac:dyDescent="0.25">
      <c r="A197" s="96"/>
      <c r="B197" s="96"/>
      <c r="C197" s="96"/>
      <c r="D197" s="96"/>
      <c r="E197" s="97"/>
      <c r="F197" s="98"/>
      <c r="G197" s="99"/>
      <c r="H197" s="100"/>
    </row>
    <row r="198" spans="1:8" ht="18" x14ac:dyDescent="0.25">
      <c r="A198" s="96"/>
      <c r="B198" s="96"/>
      <c r="C198" s="96"/>
      <c r="D198" s="96"/>
      <c r="E198" s="97"/>
      <c r="F198" s="98"/>
      <c r="G198" s="99"/>
      <c r="H198" s="100"/>
    </row>
    <row r="199" spans="1:8" ht="22.5" x14ac:dyDescent="0.3">
      <c r="A199" s="96"/>
      <c r="B199" s="96"/>
      <c r="C199" s="96"/>
      <c r="D199" s="437"/>
      <c r="E199" s="97"/>
      <c r="F199" s="98"/>
      <c r="G199" s="99"/>
      <c r="H199" s="100"/>
    </row>
    <row r="200" spans="1:8" ht="22.5" x14ac:dyDescent="0.3">
      <c r="A200" s="96"/>
      <c r="B200" s="96"/>
      <c r="C200" s="96"/>
      <c r="D200" s="438" t="s">
        <v>338</v>
      </c>
      <c r="E200" s="97"/>
      <c r="F200" s="98"/>
      <c r="G200" s="99"/>
      <c r="H200" s="100"/>
    </row>
    <row r="201" spans="1:8" ht="22.5" x14ac:dyDescent="0.3">
      <c r="A201" s="96"/>
      <c r="B201" s="96"/>
      <c r="C201" s="96"/>
      <c r="D201" s="437" t="s">
        <v>14</v>
      </c>
      <c r="E201" s="97"/>
      <c r="F201" s="98"/>
      <c r="G201" s="99"/>
      <c r="H201" s="100"/>
    </row>
  </sheetData>
  <sheetProtection selectLockedCells="1" selectUnlockedCells="1"/>
  <mergeCells count="34">
    <mergeCell ref="A10:C10"/>
    <mergeCell ref="D10:H10"/>
    <mergeCell ref="A1:H5"/>
    <mergeCell ref="A6:H6"/>
    <mergeCell ref="A7:H7"/>
    <mergeCell ref="A8:C8"/>
    <mergeCell ref="D8:H8"/>
    <mergeCell ref="A9:C9"/>
    <mergeCell ref="D9:H9"/>
    <mergeCell ref="A24:C24"/>
    <mergeCell ref="A20:C20"/>
    <mergeCell ref="A11:C11"/>
    <mergeCell ref="D11:H11"/>
    <mergeCell ref="A12:C12"/>
    <mergeCell ref="D12:H12"/>
    <mergeCell ref="A16:C16"/>
    <mergeCell ref="A17:C17"/>
    <mergeCell ref="A18:C18"/>
    <mergeCell ref="A19:C19"/>
    <mergeCell ref="A21:C21"/>
    <mergeCell ref="A22:C22"/>
    <mergeCell ref="A23:C23"/>
    <mergeCell ref="A15:D15"/>
    <mergeCell ref="H28:H29"/>
    <mergeCell ref="A25:B25"/>
    <mergeCell ref="C25:H25"/>
    <mergeCell ref="A27:C27"/>
    <mergeCell ref="D27:H27"/>
    <mergeCell ref="A28:B28"/>
    <mergeCell ref="C28:C29"/>
    <mergeCell ref="D28:D29"/>
    <mergeCell ref="E28:E29"/>
    <mergeCell ref="F28:F29"/>
    <mergeCell ref="G28:G29"/>
  </mergeCells>
  <pageMargins left="0.47361111111111109" right="0.1111111111111111" top="1.7715277777777778" bottom="0.59027777777777779" header="0.51180555555555551" footer="0.51180555555555551"/>
  <pageSetup paperSize="9" scale="42" firstPageNumber="0" fitToHeight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2"/>
  <sheetViews>
    <sheetView tabSelected="1" topLeftCell="A265" workbookViewId="0">
      <selection activeCell="D304" sqref="D304"/>
    </sheetView>
  </sheetViews>
  <sheetFormatPr defaultRowHeight="15" x14ac:dyDescent="0.25"/>
  <cols>
    <col min="1" max="1" width="12.7109375" customWidth="1"/>
    <col min="4" max="4" width="9.28515625" customWidth="1"/>
    <col min="5" max="5" width="21" customWidth="1"/>
    <col min="6" max="6" width="13.140625" customWidth="1"/>
    <col min="7" max="7" width="22.85546875" customWidth="1"/>
    <col min="8" max="8" width="12.85546875" customWidth="1"/>
    <col min="9" max="9" width="15.7109375" customWidth="1"/>
    <col min="10" max="10" width="17.5703125" customWidth="1"/>
    <col min="11" max="11" width="26.5703125" customWidth="1"/>
    <col min="12" max="12" width="16.5703125" customWidth="1"/>
    <col min="13" max="13" width="18.42578125" customWidth="1"/>
  </cols>
  <sheetData>
    <row r="1" spans="1:13" ht="15.75" x14ac:dyDescent="0.25">
      <c r="A1" s="343" t="s">
        <v>274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</row>
    <row r="2" spans="1:13" ht="15.75" x14ac:dyDescent="0.25">
      <c r="A2" s="344" t="s">
        <v>75</v>
      </c>
      <c r="B2" s="344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5.75" x14ac:dyDescent="0.25">
      <c r="A3" s="346" t="s">
        <v>336</v>
      </c>
      <c r="B3" s="346"/>
      <c r="C3" s="347"/>
      <c r="D3" s="347"/>
      <c r="E3" s="347"/>
      <c r="F3" s="347"/>
      <c r="G3" s="347"/>
      <c r="H3" s="348" t="s">
        <v>337</v>
      </c>
      <c r="I3" s="349"/>
      <c r="J3" s="349"/>
      <c r="K3" s="349"/>
      <c r="L3" s="349"/>
      <c r="M3" s="350"/>
    </row>
    <row r="4" spans="1:13" ht="15.75" x14ac:dyDescent="0.25">
      <c r="A4" s="351" t="s">
        <v>275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28"/>
      <c r="M4" s="50"/>
    </row>
    <row r="5" spans="1:13" ht="15.75" x14ac:dyDescent="0.25">
      <c r="A5" s="16" t="s">
        <v>122</v>
      </c>
      <c r="B5" s="17"/>
      <c r="C5" s="332" t="s">
        <v>127</v>
      </c>
      <c r="D5" s="332"/>
      <c r="E5" s="42" t="s">
        <v>128</v>
      </c>
      <c r="F5" s="16" t="s">
        <v>8</v>
      </c>
      <c r="G5" s="16" t="s">
        <v>125</v>
      </c>
      <c r="H5" s="16" t="s">
        <v>79</v>
      </c>
      <c r="I5" s="16" t="s">
        <v>80</v>
      </c>
      <c r="J5" s="16" t="s">
        <v>126</v>
      </c>
      <c r="K5" s="16" t="s">
        <v>81</v>
      </c>
      <c r="L5" s="1"/>
      <c r="M5" s="50"/>
    </row>
    <row r="6" spans="1:13" ht="15.75" x14ac:dyDescent="0.25">
      <c r="A6" s="29">
        <v>43980</v>
      </c>
      <c r="B6" s="43"/>
      <c r="C6" s="48" t="s">
        <v>77</v>
      </c>
      <c r="D6" s="48" t="s">
        <v>78</v>
      </c>
      <c r="E6" s="43"/>
      <c r="F6" s="43"/>
      <c r="G6" s="43"/>
      <c r="H6" s="43"/>
      <c r="I6" s="43"/>
      <c r="J6" s="43"/>
      <c r="K6" s="43"/>
      <c r="L6" s="49"/>
      <c r="M6" s="50"/>
    </row>
    <row r="7" spans="1:13" ht="15.75" x14ac:dyDescent="0.25">
      <c r="A7" s="29"/>
      <c r="B7" s="43"/>
      <c r="C7" s="326">
        <v>9</v>
      </c>
      <c r="D7" s="326">
        <v>269</v>
      </c>
      <c r="E7" s="40">
        <v>43983</v>
      </c>
      <c r="F7" s="326">
        <v>0</v>
      </c>
      <c r="G7" s="316">
        <v>0</v>
      </c>
      <c r="H7" s="316">
        <v>0</v>
      </c>
      <c r="I7" s="316">
        <v>0</v>
      </c>
      <c r="J7" s="316">
        <v>269</v>
      </c>
      <c r="K7" s="41">
        <v>236</v>
      </c>
      <c r="L7" s="49"/>
      <c r="M7" s="50"/>
    </row>
    <row r="8" spans="1:13" ht="15.75" x14ac:dyDescent="0.25">
      <c r="A8" s="29"/>
      <c r="B8" s="43"/>
      <c r="C8" s="327"/>
      <c r="D8" s="327"/>
      <c r="E8" s="40">
        <v>43983</v>
      </c>
      <c r="F8" s="327"/>
      <c r="G8" s="317"/>
      <c r="H8" s="317"/>
      <c r="I8" s="317"/>
      <c r="J8" s="317"/>
      <c r="K8" s="41">
        <v>20</v>
      </c>
      <c r="L8" s="49"/>
      <c r="M8" s="50"/>
    </row>
    <row r="9" spans="1:13" ht="15.75" x14ac:dyDescent="0.25">
      <c r="A9" s="29"/>
      <c r="B9" s="43"/>
      <c r="C9" s="327"/>
      <c r="D9" s="327"/>
      <c r="E9" s="40">
        <v>43983</v>
      </c>
      <c r="F9" s="327"/>
      <c r="G9" s="317"/>
      <c r="H9" s="317"/>
      <c r="I9" s="317"/>
      <c r="J9" s="317"/>
      <c r="K9" s="41">
        <v>14</v>
      </c>
      <c r="L9" s="49"/>
      <c r="M9" s="50"/>
    </row>
    <row r="10" spans="1:13" ht="15.75" x14ac:dyDescent="0.25">
      <c r="A10" s="29"/>
      <c r="B10" s="43"/>
      <c r="C10" s="328"/>
      <c r="D10" s="328"/>
      <c r="E10" s="40"/>
      <c r="F10" s="328"/>
      <c r="G10" s="318"/>
      <c r="H10" s="318"/>
      <c r="I10" s="318"/>
      <c r="J10" s="318"/>
      <c r="K10" s="47">
        <f>K7+K8+K9</f>
        <v>270</v>
      </c>
      <c r="L10" s="49"/>
      <c r="M10" s="50"/>
    </row>
    <row r="11" spans="1:13" ht="15.75" x14ac:dyDescent="0.25">
      <c r="A11" s="319" t="s">
        <v>152</v>
      </c>
      <c r="B11" s="319"/>
      <c r="C11" s="319"/>
      <c r="D11" s="319"/>
      <c r="E11" s="319"/>
      <c r="F11" s="319"/>
      <c r="G11" s="319"/>
      <c r="H11" s="320" t="s">
        <v>5</v>
      </c>
      <c r="I11" s="321"/>
      <c r="J11" s="47">
        <f>J7</f>
        <v>269</v>
      </c>
      <c r="K11" s="23">
        <f>K10</f>
        <v>270</v>
      </c>
      <c r="L11" s="49"/>
      <c r="M11" s="50"/>
    </row>
    <row r="12" spans="1:13" ht="15.75" x14ac:dyDescent="0.25">
      <c r="A12" s="322">
        <v>1</v>
      </c>
      <c r="B12" s="323"/>
      <c r="C12" s="323"/>
      <c r="D12" s="323"/>
      <c r="E12" s="323"/>
      <c r="F12" s="323"/>
      <c r="G12" s="323"/>
      <c r="H12" s="323"/>
      <c r="I12" s="323"/>
      <c r="J12" s="323"/>
      <c r="K12" s="324"/>
      <c r="L12" s="49"/>
      <c r="M12" s="50"/>
    </row>
    <row r="13" spans="1:13" ht="15.75" x14ac:dyDescent="0.25">
      <c r="A13" s="16" t="s">
        <v>122</v>
      </c>
      <c r="B13" s="16"/>
      <c r="C13" s="325" t="s">
        <v>123</v>
      </c>
      <c r="D13" s="325"/>
      <c r="E13" s="51" t="s">
        <v>124</v>
      </c>
      <c r="F13" s="16" t="s">
        <v>8</v>
      </c>
      <c r="G13" s="16" t="s">
        <v>125</v>
      </c>
      <c r="H13" s="16" t="s">
        <v>79</v>
      </c>
      <c r="I13" s="16" t="s">
        <v>80</v>
      </c>
      <c r="J13" s="16" t="s">
        <v>126</v>
      </c>
      <c r="K13" s="16" t="s">
        <v>81</v>
      </c>
      <c r="L13" s="49"/>
      <c r="M13" s="50"/>
    </row>
    <row r="14" spans="1:13" ht="15.75" x14ac:dyDescent="0.25">
      <c r="A14" s="315">
        <v>43981</v>
      </c>
      <c r="B14" s="48" t="s">
        <v>76</v>
      </c>
      <c r="C14" s="48" t="s">
        <v>77</v>
      </c>
      <c r="D14" s="48" t="s">
        <v>78</v>
      </c>
      <c r="E14" s="43"/>
      <c r="F14" s="43"/>
      <c r="G14" s="43"/>
      <c r="H14" s="113"/>
      <c r="I14" s="43"/>
      <c r="J14" s="43"/>
      <c r="K14" s="43"/>
      <c r="L14" s="49"/>
      <c r="M14" s="50"/>
    </row>
    <row r="15" spans="1:13" ht="15.75" x14ac:dyDescent="0.25">
      <c r="A15" s="315"/>
      <c r="B15" s="43">
        <v>76</v>
      </c>
      <c r="C15" s="43">
        <v>7</v>
      </c>
      <c r="D15" s="43">
        <v>1137</v>
      </c>
      <c r="E15" s="40">
        <v>43983</v>
      </c>
      <c r="F15" s="43">
        <v>0</v>
      </c>
      <c r="G15" s="41">
        <v>0</v>
      </c>
      <c r="H15" s="41">
        <v>0</v>
      </c>
      <c r="I15" s="41">
        <v>0</v>
      </c>
      <c r="J15" s="41">
        <v>1175</v>
      </c>
      <c r="K15" s="47">
        <v>1176</v>
      </c>
      <c r="L15" s="49"/>
      <c r="M15" s="50"/>
    </row>
    <row r="16" spans="1:13" ht="15.75" x14ac:dyDescent="0.25">
      <c r="A16" s="315"/>
      <c r="B16" s="17"/>
      <c r="C16" s="332" t="s">
        <v>127</v>
      </c>
      <c r="D16" s="332"/>
      <c r="E16" s="42" t="s">
        <v>128</v>
      </c>
      <c r="F16" s="43"/>
      <c r="G16" s="43"/>
      <c r="H16" s="41"/>
      <c r="I16" s="43"/>
      <c r="J16" s="43"/>
      <c r="K16" s="43"/>
      <c r="L16" s="49"/>
      <c r="M16" s="50"/>
    </row>
    <row r="17" spans="1:13" ht="15.75" x14ac:dyDescent="0.25">
      <c r="A17" s="315"/>
      <c r="B17" s="43"/>
      <c r="C17" s="48" t="s">
        <v>77</v>
      </c>
      <c r="D17" s="48" t="s">
        <v>78</v>
      </c>
      <c r="E17" s="43"/>
      <c r="F17" s="43"/>
      <c r="G17" s="43"/>
      <c r="H17" s="43"/>
      <c r="I17" s="43"/>
      <c r="J17" s="43"/>
      <c r="K17" s="43"/>
      <c r="L17" s="49"/>
      <c r="M17" s="50"/>
    </row>
    <row r="18" spans="1:13" ht="15.75" x14ac:dyDescent="0.25">
      <c r="A18" s="315"/>
      <c r="B18" s="43"/>
      <c r="C18" s="43">
        <v>4</v>
      </c>
      <c r="D18" s="43">
        <v>254</v>
      </c>
      <c r="E18" s="40">
        <v>43983</v>
      </c>
      <c r="F18" s="43">
        <v>0</v>
      </c>
      <c r="G18" s="25">
        <v>0</v>
      </c>
      <c r="H18" s="41">
        <v>0</v>
      </c>
      <c r="I18" s="41">
        <v>0</v>
      </c>
      <c r="J18" s="41">
        <v>254</v>
      </c>
      <c r="K18" s="47">
        <v>254</v>
      </c>
      <c r="L18" s="49"/>
      <c r="M18" s="50"/>
    </row>
    <row r="19" spans="1:13" ht="15.75" x14ac:dyDescent="0.25">
      <c r="A19" s="322"/>
      <c r="B19" s="323"/>
      <c r="C19" s="323"/>
      <c r="D19" s="323"/>
      <c r="E19" s="323"/>
      <c r="F19" s="323"/>
      <c r="G19" s="323"/>
      <c r="H19" s="323"/>
      <c r="I19" s="323"/>
      <c r="J19" s="323"/>
      <c r="K19" s="324"/>
      <c r="L19" s="49"/>
      <c r="M19" s="50"/>
    </row>
    <row r="20" spans="1:13" ht="15.75" x14ac:dyDescent="0.25">
      <c r="A20" s="16" t="s">
        <v>122</v>
      </c>
      <c r="B20" s="16"/>
      <c r="C20" s="325" t="s">
        <v>123</v>
      </c>
      <c r="D20" s="325"/>
      <c r="E20" s="51" t="s">
        <v>124</v>
      </c>
      <c r="F20" s="16" t="s">
        <v>8</v>
      </c>
      <c r="G20" s="16" t="s">
        <v>125</v>
      </c>
      <c r="H20" s="16" t="s">
        <v>79</v>
      </c>
      <c r="I20" s="16" t="s">
        <v>80</v>
      </c>
      <c r="J20" s="16" t="s">
        <v>126</v>
      </c>
      <c r="K20" s="16" t="s">
        <v>81</v>
      </c>
      <c r="L20" s="49"/>
      <c r="M20" s="50"/>
    </row>
    <row r="21" spans="1:13" ht="15.75" x14ac:dyDescent="0.25">
      <c r="A21" s="315">
        <v>43982</v>
      </c>
      <c r="B21" s="48" t="s">
        <v>76</v>
      </c>
      <c r="C21" s="48" t="s">
        <v>77</v>
      </c>
      <c r="D21" s="48" t="s">
        <v>78</v>
      </c>
      <c r="E21" s="43"/>
      <c r="F21" s="43"/>
      <c r="G21" s="43"/>
      <c r="H21" s="113"/>
      <c r="I21" s="43"/>
      <c r="J21" s="43"/>
      <c r="K21" s="43"/>
      <c r="L21" s="49"/>
      <c r="M21" s="50"/>
    </row>
    <row r="22" spans="1:13" ht="15.75" x14ac:dyDescent="0.25">
      <c r="A22" s="315"/>
      <c r="B22" s="326">
        <v>38</v>
      </c>
      <c r="C22" s="326">
        <v>4</v>
      </c>
      <c r="D22" s="326">
        <v>805</v>
      </c>
      <c r="E22" s="329">
        <v>43983</v>
      </c>
      <c r="F22" s="326">
        <v>0</v>
      </c>
      <c r="G22" s="316">
        <v>0</v>
      </c>
      <c r="H22" s="316">
        <v>0</v>
      </c>
      <c r="I22" s="316">
        <v>0</v>
      </c>
      <c r="J22" s="316">
        <v>824</v>
      </c>
      <c r="K22" s="41">
        <v>724</v>
      </c>
      <c r="L22" s="49"/>
      <c r="M22" s="50"/>
    </row>
    <row r="23" spans="1:13" ht="15.75" x14ac:dyDescent="0.25">
      <c r="A23" s="315"/>
      <c r="B23" s="327"/>
      <c r="C23" s="327"/>
      <c r="D23" s="327"/>
      <c r="E23" s="330"/>
      <c r="F23" s="327"/>
      <c r="G23" s="317"/>
      <c r="H23" s="317"/>
      <c r="I23" s="317"/>
      <c r="J23" s="317"/>
      <c r="K23" s="41">
        <v>100</v>
      </c>
      <c r="L23" s="49"/>
      <c r="M23" s="50"/>
    </row>
    <row r="24" spans="1:13" ht="15.75" x14ac:dyDescent="0.25">
      <c r="A24" s="315"/>
      <c r="B24" s="328"/>
      <c r="C24" s="328"/>
      <c r="D24" s="328"/>
      <c r="E24" s="331"/>
      <c r="F24" s="328"/>
      <c r="G24" s="318"/>
      <c r="H24" s="318"/>
      <c r="I24" s="318"/>
      <c r="J24" s="318"/>
      <c r="K24" s="47">
        <f>K22+K23</f>
        <v>824</v>
      </c>
      <c r="L24" s="49"/>
      <c r="M24" s="50"/>
    </row>
    <row r="25" spans="1:13" ht="15.75" x14ac:dyDescent="0.25">
      <c r="A25" s="315"/>
      <c r="B25" s="17"/>
      <c r="C25" s="332" t="s">
        <v>127</v>
      </c>
      <c r="D25" s="332"/>
      <c r="E25" s="42" t="s">
        <v>128</v>
      </c>
      <c r="F25" s="43"/>
      <c r="G25" s="41"/>
      <c r="H25" s="41"/>
      <c r="I25" s="41"/>
      <c r="J25" s="41"/>
      <c r="K25" s="41"/>
      <c r="L25" s="49"/>
      <c r="M25" s="50"/>
    </row>
    <row r="26" spans="1:13" ht="15.75" x14ac:dyDescent="0.25">
      <c r="A26" s="315"/>
      <c r="B26" s="43"/>
      <c r="C26" s="48" t="s">
        <v>77</v>
      </c>
      <c r="D26" s="48" t="s">
        <v>78</v>
      </c>
      <c r="E26" s="43"/>
      <c r="F26" s="43"/>
      <c r="G26" s="41"/>
      <c r="H26" s="41"/>
      <c r="I26" s="41"/>
      <c r="J26" s="41"/>
      <c r="K26" s="41"/>
      <c r="L26" s="49"/>
      <c r="M26" s="50"/>
    </row>
    <row r="27" spans="1:13" ht="15.75" x14ac:dyDescent="0.25">
      <c r="A27" s="315"/>
      <c r="B27" s="43"/>
      <c r="C27" s="43">
        <v>14</v>
      </c>
      <c r="D27" s="43">
        <v>286</v>
      </c>
      <c r="E27" s="40">
        <v>43983</v>
      </c>
      <c r="F27" s="43">
        <v>0</v>
      </c>
      <c r="G27" s="41">
        <v>0</v>
      </c>
      <c r="H27" s="41">
        <v>0</v>
      </c>
      <c r="I27" s="41">
        <v>0</v>
      </c>
      <c r="J27" s="41">
        <v>286</v>
      </c>
      <c r="K27" s="47">
        <v>286</v>
      </c>
      <c r="L27" s="49"/>
      <c r="M27" s="50"/>
    </row>
    <row r="28" spans="1:13" ht="15.75" x14ac:dyDescent="0.25">
      <c r="A28" s="319" t="s">
        <v>153</v>
      </c>
      <c r="B28" s="319"/>
      <c r="C28" s="319"/>
      <c r="D28" s="319"/>
      <c r="E28" s="319"/>
      <c r="F28" s="319"/>
      <c r="G28" s="319"/>
      <c r="H28" s="320" t="s">
        <v>5</v>
      </c>
      <c r="I28" s="321"/>
      <c r="J28" s="47">
        <f>J15+J18+J22+J27</f>
        <v>2539</v>
      </c>
      <c r="K28" s="23">
        <f>K15+K18+K24+K27</f>
        <v>2540</v>
      </c>
      <c r="L28" s="49"/>
      <c r="M28" s="50"/>
    </row>
    <row r="29" spans="1:13" ht="15.75" x14ac:dyDescent="0.25">
      <c r="A29" s="353"/>
      <c r="B29" s="354"/>
      <c r="C29" s="354"/>
      <c r="D29" s="354"/>
      <c r="E29" s="354"/>
      <c r="F29" s="354"/>
      <c r="G29" s="354"/>
      <c r="H29" s="354"/>
      <c r="I29" s="354"/>
      <c r="J29" s="354"/>
      <c r="K29" s="355"/>
      <c r="L29" s="49"/>
      <c r="M29" s="50"/>
    </row>
    <row r="30" spans="1:13" ht="15.75" x14ac:dyDescent="0.25">
      <c r="A30" s="356" t="s">
        <v>276</v>
      </c>
      <c r="B30" s="357"/>
      <c r="C30" s="357"/>
      <c r="D30" s="357"/>
      <c r="E30" s="357"/>
      <c r="F30" s="357"/>
      <c r="G30" s="357"/>
      <c r="H30" s="357"/>
      <c r="I30" s="358"/>
      <c r="J30" s="18">
        <f>J11+J15+J18+J22+J27</f>
        <v>2808</v>
      </c>
      <c r="K30" s="19">
        <f>K11+K28</f>
        <v>2810</v>
      </c>
      <c r="L30" s="49"/>
      <c r="M30" s="50"/>
    </row>
    <row r="31" spans="1:13" ht="15.75" x14ac:dyDescent="0.25">
      <c r="A31" s="356"/>
      <c r="B31" s="357"/>
      <c r="C31" s="357"/>
      <c r="D31" s="357"/>
      <c r="E31" s="357"/>
      <c r="F31" s="357"/>
      <c r="G31" s="357"/>
      <c r="H31" s="357"/>
      <c r="I31" s="357"/>
      <c r="J31" s="357"/>
      <c r="K31" s="357"/>
      <c r="L31" s="49"/>
      <c r="M31" s="50"/>
    </row>
    <row r="32" spans="1:13" ht="15.75" x14ac:dyDescent="0.25">
      <c r="A32" s="351" t="s">
        <v>277</v>
      </c>
      <c r="B32" s="352"/>
      <c r="C32" s="352"/>
      <c r="D32" s="352"/>
      <c r="E32" s="352"/>
      <c r="F32" s="352"/>
      <c r="G32" s="352"/>
      <c r="H32" s="352"/>
      <c r="I32" s="352"/>
      <c r="J32" s="352"/>
      <c r="K32" s="352"/>
      <c r="L32" s="352"/>
      <c r="M32" s="50"/>
    </row>
    <row r="33" spans="1:13" ht="15.75" x14ac:dyDescent="0.25">
      <c r="A33" s="345"/>
      <c r="B33" s="345"/>
      <c r="C33" s="345"/>
      <c r="D33" s="345"/>
      <c r="E33" s="345"/>
      <c r="F33" s="345"/>
      <c r="G33" s="345"/>
      <c r="H33" s="345"/>
      <c r="I33" s="345"/>
      <c r="J33" s="345"/>
      <c r="K33" s="345"/>
      <c r="L33" s="345"/>
      <c r="M33" s="345"/>
    </row>
    <row r="34" spans="1:13" ht="15.75" x14ac:dyDescent="0.25">
      <c r="A34" s="16" t="s">
        <v>122</v>
      </c>
      <c r="B34" s="16"/>
      <c r="C34" s="16"/>
      <c r="D34" s="305" t="s">
        <v>123</v>
      </c>
      <c r="E34" s="306"/>
      <c r="F34" s="307"/>
      <c r="G34" s="51" t="s">
        <v>124</v>
      </c>
      <c r="H34" s="16" t="s">
        <v>8</v>
      </c>
      <c r="I34" s="16" t="s">
        <v>125</v>
      </c>
      <c r="J34" s="16" t="s">
        <v>79</v>
      </c>
      <c r="K34" s="16" t="s">
        <v>80</v>
      </c>
      <c r="L34" s="16" t="s">
        <v>126</v>
      </c>
      <c r="M34" s="16" t="s">
        <v>81</v>
      </c>
    </row>
    <row r="35" spans="1:13" ht="15.75" x14ac:dyDescent="0.25">
      <c r="A35" s="329">
        <v>43983</v>
      </c>
      <c r="B35" s="46" t="s">
        <v>278</v>
      </c>
      <c r="C35" s="48" t="s">
        <v>279</v>
      </c>
      <c r="D35" s="48" t="s">
        <v>77</v>
      </c>
      <c r="E35" s="48" t="s">
        <v>78</v>
      </c>
      <c r="F35" s="30" t="s">
        <v>280</v>
      </c>
      <c r="G35" s="302"/>
      <c r="H35" s="303"/>
      <c r="I35" s="303"/>
      <c r="J35" s="303"/>
      <c r="K35" s="303"/>
      <c r="L35" s="303"/>
      <c r="M35" s="304"/>
    </row>
    <row r="36" spans="1:13" ht="15.75" x14ac:dyDescent="0.25">
      <c r="A36" s="330"/>
      <c r="B36" s="44">
        <v>93</v>
      </c>
      <c r="C36" s="43">
        <v>0</v>
      </c>
      <c r="D36" s="43">
        <v>28</v>
      </c>
      <c r="E36" s="43">
        <v>1349</v>
      </c>
      <c r="F36" s="43">
        <v>0</v>
      </c>
      <c r="G36" s="40">
        <v>43983</v>
      </c>
      <c r="H36" s="43">
        <v>0</v>
      </c>
      <c r="I36" s="41">
        <v>50</v>
      </c>
      <c r="J36" s="41">
        <v>0</v>
      </c>
      <c r="K36" s="41">
        <v>0</v>
      </c>
      <c r="L36" s="41">
        <v>1395.5</v>
      </c>
      <c r="M36" s="47">
        <v>1397</v>
      </c>
    </row>
    <row r="37" spans="1:13" ht="15.75" x14ac:dyDescent="0.25">
      <c r="A37" s="330"/>
      <c r="B37" s="40"/>
      <c r="C37" s="17"/>
      <c r="D37" s="308" t="s">
        <v>127</v>
      </c>
      <c r="E37" s="309"/>
      <c r="F37" s="310"/>
      <c r="G37" s="42" t="s">
        <v>128</v>
      </c>
      <c r="H37" s="43"/>
      <c r="I37" s="41"/>
      <c r="J37" s="41"/>
      <c r="K37" s="41"/>
      <c r="L37" s="41"/>
      <c r="M37" s="41"/>
    </row>
    <row r="38" spans="1:13" ht="15.75" x14ac:dyDescent="0.25">
      <c r="A38" s="330"/>
      <c r="B38" s="311"/>
      <c r="C38" s="312"/>
      <c r="D38" s="48" t="s">
        <v>77</v>
      </c>
      <c r="E38" s="48" t="s">
        <v>78</v>
      </c>
      <c r="F38" s="30" t="s">
        <v>280</v>
      </c>
      <c r="G38" s="302"/>
      <c r="H38" s="303"/>
      <c r="I38" s="303"/>
      <c r="J38" s="303"/>
      <c r="K38" s="303"/>
      <c r="L38" s="303"/>
      <c r="M38" s="304"/>
    </row>
    <row r="39" spans="1:13" ht="15.75" x14ac:dyDescent="0.25">
      <c r="A39" s="330"/>
      <c r="B39" s="313"/>
      <c r="C39" s="314"/>
      <c r="D39" s="43">
        <v>1</v>
      </c>
      <c r="E39" s="43">
        <v>268</v>
      </c>
      <c r="F39" s="43">
        <v>0</v>
      </c>
      <c r="G39" s="40">
        <v>43984</v>
      </c>
      <c r="H39" s="43">
        <v>0</v>
      </c>
      <c r="I39" s="41">
        <v>0</v>
      </c>
      <c r="J39" s="41">
        <v>0</v>
      </c>
      <c r="K39" s="41">
        <v>0</v>
      </c>
      <c r="L39" s="41">
        <v>268</v>
      </c>
      <c r="M39" s="47">
        <v>268</v>
      </c>
    </row>
    <row r="40" spans="1:13" ht="15.75" x14ac:dyDescent="0.25">
      <c r="A40" s="345"/>
      <c r="B40" s="345"/>
      <c r="C40" s="345"/>
      <c r="D40" s="345"/>
      <c r="E40" s="345"/>
      <c r="F40" s="345"/>
      <c r="G40" s="345"/>
      <c r="H40" s="345"/>
      <c r="I40" s="345"/>
      <c r="J40" s="345"/>
      <c r="K40" s="345"/>
      <c r="L40" s="345"/>
      <c r="M40" s="345"/>
    </row>
    <row r="41" spans="1:13" ht="15.75" x14ac:dyDescent="0.25">
      <c r="A41" s="16" t="s">
        <v>122</v>
      </c>
      <c r="B41" s="16"/>
      <c r="C41" s="16"/>
      <c r="D41" s="305" t="s">
        <v>123</v>
      </c>
      <c r="E41" s="306"/>
      <c r="F41" s="307"/>
      <c r="G41" s="51" t="s">
        <v>124</v>
      </c>
      <c r="H41" s="16" t="s">
        <v>8</v>
      </c>
      <c r="I41" s="16" t="s">
        <v>125</v>
      </c>
      <c r="J41" s="16" t="s">
        <v>79</v>
      </c>
      <c r="K41" s="16" t="s">
        <v>80</v>
      </c>
      <c r="L41" s="16" t="s">
        <v>126</v>
      </c>
      <c r="M41" s="16" t="s">
        <v>81</v>
      </c>
    </row>
    <row r="42" spans="1:13" ht="15.75" x14ac:dyDescent="0.25">
      <c r="A42" s="329">
        <v>43984</v>
      </c>
      <c r="B42" s="46" t="s">
        <v>278</v>
      </c>
      <c r="C42" s="48" t="s">
        <v>279</v>
      </c>
      <c r="D42" s="48" t="s">
        <v>77</v>
      </c>
      <c r="E42" s="48" t="s">
        <v>78</v>
      </c>
      <c r="F42" s="30" t="s">
        <v>280</v>
      </c>
      <c r="G42" s="302"/>
      <c r="H42" s="303"/>
      <c r="I42" s="303"/>
      <c r="J42" s="303"/>
      <c r="K42" s="303"/>
      <c r="L42" s="303"/>
      <c r="M42" s="304"/>
    </row>
    <row r="43" spans="1:13" ht="15.75" x14ac:dyDescent="0.25">
      <c r="A43" s="330"/>
      <c r="B43" s="44">
        <v>100</v>
      </c>
      <c r="C43" s="43">
        <v>0</v>
      </c>
      <c r="D43" s="43">
        <v>7</v>
      </c>
      <c r="E43" s="43">
        <v>1332</v>
      </c>
      <c r="F43" s="43">
        <v>0</v>
      </c>
      <c r="G43" s="40">
        <v>43984</v>
      </c>
      <c r="H43" s="44">
        <v>0</v>
      </c>
      <c r="I43" s="41">
        <v>0</v>
      </c>
      <c r="J43" s="41">
        <v>0</v>
      </c>
      <c r="K43" s="41">
        <v>0</v>
      </c>
      <c r="L43" s="41">
        <v>1382</v>
      </c>
      <c r="M43" s="47">
        <v>1382</v>
      </c>
    </row>
    <row r="44" spans="1:13" ht="15.75" x14ac:dyDescent="0.25">
      <c r="A44" s="330"/>
      <c r="B44" s="40"/>
      <c r="C44" s="17"/>
      <c r="D44" s="308" t="s">
        <v>127</v>
      </c>
      <c r="E44" s="309"/>
      <c r="F44" s="310"/>
      <c r="G44" s="42" t="s">
        <v>128</v>
      </c>
      <c r="H44" s="43"/>
      <c r="I44" s="43"/>
      <c r="J44" s="43"/>
      <c r="K44" s="43"/>
      <c r="L44" s="43"/>
      <c r="M44" s="43"/>
    </row>
    <row r="45" spans="1:13" ht="15.75" x14ac:dyDescent="0.25">
      <c r="A45" s="330"/>
      <c r="B45" s="311"/>
      <c r="C45" s="312"/>
      <c r="D45" s="48" t="s">
        <v>77</v>
      </c>
      <c r="E45" s="48" t="s">
        <v>78</v>
      </c>
      <c r="F45" s="30" t="s">
        <v>280</v>
      </c>
      <c r="G45" s="302"/>
      <c r="H45" s="303"/>
      <c r="I45" s="303"/>
      <c r="J45" s="303"/>
      <c r="K45" s="303"/>
      <c r="L45" s="303"/>
      <c r="M45" s="304"/>
    </row>
    <row r="46" spans="1:13" ht="15.75" x14ac:dyDescent="0.25">
      <c r="A46" s="330"/>
      <c r="B46" s="313"/>
      <c r="C46" s="314"/>
      <c r="D46" s="43">
        <v>15</v>
      </c>
      <c r="E46" s="43">
        <v>285</v>
      </c>
      <c r="F46" s="43">
        <v>0</v>
      </c>
      <c r="G46" s="40">
        <v>43985</v>
      </c>
      <c r="H46" s="43">
        <v>0</v>
      </c>
      <c r="I46" s="41">
        <v>0</v>
      </c>
      <c r="J46" s="41">
        <v>0</v>
      </c>
      <c r="K46" s="41">
        <v>0</v>
      </c>
      <c r="L46" s="41">
        <v>285</v>
      </c>
      <c r="M46" s="47">
        <v>285</v>
      </c>
    </row>
    <row r="47" spans="1:13" ht="15.75" x14ac:dyDescent="0.25">
      <c r="A47" s="345"/>
      <c r="B47" s="345"/>
      <c r="C47" s="345"/>
      <c r="D47" s="345"/>
      <c r="E47" s="345"/>
      <c r="F47" s="345"/>
      <c r="G47" s="345"/>
      <c r="H47" s="345"/>
      <c r="I47" s="345"/>
      <c r="J47" s="345"/>
      <c r="K47" s="345"/>
      <c r="L47" s="345"/>
      <c r="M47" s="345"/>
    </row>
    <row r="48" spans="1:13" ht="15.75" x14ac:dyDescent="0.25">
      <c r="A48" s="16" t="s">
        <v>122</v>
      </c>
      <c r="B48" s="16"/>
      <c r="C48" s="16"/>
      <c r="D48" s="305" t="s">
        <v>123</v>
      </c>
      <c r="E48" s="306"/>
      <c r="F48" s="307"/>
      <c r="G48" s="51" t="s">
        <v>124</v>
      </c>
      <c r="H48" s="16" t="s">
        <v>8</v>
      </c>
      <c r="I48" s="16" t="s">
        <v>125</v>
      </c>
      <c r="J48" s="16" t="s">
        <v>79</v>
      </c>
      <c r="K48" s="16" t="s">
        <v>80</v>
      </c>
      <c r="L48" s="16" t="s">
        <v>126</v>
      </c>
      <c r="M48" s="16" t="s">
        <v>81</v>
      </c>
    </row>
    <row r="49" spans="1:13" ht="15.75" x14ac:dyDescent="0.25">
      <c r="A49" s="315">
        <v>43985</v>
      </c>
      <c r="B49" s="46" t="s">
        <v>278</v>
      </c>
      <c r="C49" s="48" t="s">
        <v>279</v>
      </c>
      <c r="D49" s="48" t="s">
        <v>77</v>
      </c>
      <c r="E49" s="48" t="s">
        <v>78</v>
      </c>
      <c r="F49" s="30" t="s">
        <v>280</v>
      </c>
      <c r="G49" s="302"/>
      <c r="H49" s="303"/>
      <c r="I49" s="303"/>
      <c r="J49" s="303"/>
      <c r="K49" s="303"/>
      <c r="L49" s="303"/>
      <c r="M49" s="304"/>
    </row>
    <row r="50" spans="1:13" ht="15.75" x14ac:dyDescent="0.25">
      <c r="A50" s="315"/>
      <c r="B50" s="44">
        <v>79</v>
      </c>
      <c r="C50" s="43">
        <v>0</v>
      </c>
      <c r="D50" s="43">
        <v>17</v>
      </c>
      <c r="E50" s="43">
        <v>1383</v>
      </c>
      <c r="F50" s="43">
        <v>0</v>
      </c>
      <c r="G50" s="40">
        <v>43985</v>
      </c>
      <c r="H50" s="43">
        <v>0</v>
      </c>
      <c r="I50" s="41">
        <v>0</v>
      </c>
      <c r="J50" s="41">
        <v>0</v>
      </c>
      <c r="K50" s="41">
        <v>0</v>
      </c>
      <c r="L50" s="41">
        <v>1425</v>
      </c>
      <c r="M50" s="47">
        <v>1425</v>
      </c>
    </row>
    <row r="51" spans="1:13" ht="15.75" x14ac:dyDescent="0.25">
      <c r="A51" s="315"/>
      <c r="B51" s="40"/>
      <c r="C51" s="17"/>
      <c r="D51" s="308" t="s">
        <v>127</v>
      </c>
      <c r="E51" s="309"/>
      <c r="F51" s="310"/>
      <c r="G51" s="42" t="s">
        <v>128</v>
      </c>
      <c r="H51" s="43"/>
      <c r="I51" s="43"/>
      <c r="J51" s="43"/>
      <c r="K51" s="43"/>
      <c r="L51" s="43"/>
      <c r="M51" s="43"/>
    </row>
    <row r="52" spans="1:13" ht="15.75" x14ac:dyDescent="0.25">
      <c r="A52" s="315"/>
      <c r="B52" s="311"/>
      <c r="C52" s="312"/>
      <c r="D52" s="48" t="s">
        <v>77</v>
      </c>
      <c r="E52" s="48" t="s">
        <v>78</v>
      </c>
      <c r="F52" s="30" t="s">
        <v>280</v>
      </c>
      <c r="G52" s="302"/>
      <c r="H52" s="303"/>
      <c r="I52" s="303"/>
      <c r="J52" s="303"/>
      <c r="K52" s="303"/>
      <c r="L52" s="303"/>
      <c r="M52" s="304"/>
    </row>
    <row r="53" spans="1:13" ht="15.75" x14ac:dyDescent="0.25">
      <c r="A53" s="315"/>
      <c r="B53" s="313"/>
      <c r="C53" s="314"/>
      <c r="D53" s="43">
        <v>14</v>
      </c>
      <c r="E53" s="43">
        <v>286</v>
      </c>
      <c r="F53" s="43">
        <v>0</v>
      </c>
      <c r="G53" s="40">
        <v>43986</v>
      </c>
      <c r="H53" s="43">
        <v>0</v>
      </c>
      <c r="I53" s="41">
        <v>0</v>
      </c>
      <c r="J53" s="41">
        <v>0</v>
      </c>
      <c r="K53" s="41">
        <v>0</v>
      </c>
      <c r="L53" s="41">
        <v>286</v>
      </c>
      <c r="M53" s="47">
        <v>286</v>
      </c>
    </row>
    <row r="54" spans="1:13" ht="15.75" x14ac:dyDescent="0.25">
      <c r="A54" s="345"/>
      <c r="B54" s="345"/>
      <c r="C54" s="345"/>
      <c r="D54" s="345"/>
      <c r="E54" s="345"/>
      <c r="F54" s="345"/>
      <c r="G54" s="345"/>
      <c r="H54" s="345"/>
      <c r="I54" s="345"/>
      <c r="J54" s="345"/>
      <c r="K54" s="345"/>
      <c r="L54" s="345"/>
      <c r="M54" s="345"/>
    </row>
    <row r="55" spans="1:13" ht="15.75" x14ac:dyDescent="0.25">
      <c r="A55" s="16" t="s">
        <v>122</v>
      </c>
      <c r="B55" s="16"/>
      <c r="C55" s="16"/>
      <c r="D55" s="305" t="s">
        <v>123</v>
      </c>
      <c r="E55" s="306"/>
      <c r="F55" s="307"/>
      <c r="G55" s="51" t="s">
        <v>124</v>
      </c>
      <c r="H55" s="16" t="s">
        <v>8</v>
      </c>
      <c r="I55" s="16" t="s">
        <v>125</v>
      </c>
      <c r="J55" s="16" t="s">
        <v>79</v>
      </c>
      <c r="K55" s="16" t="s">
        <v>80</v>
      </c>
      <c r="L55" s="16" t="s">
        <v>126</v>
      </c>
      <c r="M55" s="16" t="s">
        <v>81</v>
      </c>
    </row>
    <row r="56" spans="1:13" ht="15.75" x14ac:dyDescent="0.25">
      <c r="A56" s="329">
        <v>43986</v>
      </c>
      <c r="B56" s="46" t="s">
        <v>278</v>
      </c>
      <c r="C56" s="48" t="s">
        <v>279</v>
      </c>
      <c r="D56" s="48" t="s">
        <v>77</v>
      </c>
      <c r="E56" s="48" t="s">
        <v>78</v>
      </c>
      <c r="F56" s="30" t="s">
        <v>280</v>
      </c>
      <c r="G56" s="302"/>
      <c r="H56" s="303"/>
      <c r="I56" s="303"/>
      <c r="J56" s="303"/>
      <c r="K56" s="303"/>
      <c r="L56" s="303"/>
      <c r="M56" s="304"/>
    </row>
    <row r="57" spans="1:13" ht="15.75" x14ac:dyDescent="0.25">
      <c r="A57" s="330"/>
      <c r="B57" s="44">
        <v>100</v>
      </c>
      <c r="C57" s="43">
        <v>3</v>
      </c>
      <c r="D57" s="43">
        <v>9</v>
      </c>
      <c r="E57" s="43">
        <v>1391</v>
      </c>
      <c r="F57" s="43">
        <v>10</v>
      </c>
      <c r="G57" s="40">
        <v>43986</v>
      </c>
      <c r="H57" s="43">
        <v>0</v>
      </c>
      <c r="I57" s="41">
        <v>0</v>
      </c>
      <c r="J57" s="41">
        <v>0</v>
      </c>
      <c r="K57" s="41">
        <v>0</v>
      </c>
      <c r="L57" s="41">
        <v>1441</v>
      </c>
      <c r="M57" s="47">
        <v>1430</v>
      </c>
    </row>
    <row r="58" spans="1:13" ht="15.75" x14ac:dyDescent="0.25">
      <c r="A58" s="330"/>
      <c r="B58" s="40"/>
      <c r="C58" s="17"/>
      <c r="D58" s="308" t="s">
        <v>127</v>
      </c>
      <c r="E58" s="309"/>
      <c r="F58" s="310"/>
      <c r="G58" s="42" t="s">
        <v>128</v>
      </c>
      <c r="H58" s="43"/>
      <c r="I58" s="43"/>
      <c r="J58" s="43"/>
      <c r="K58" s="43"/>
      <c r="L58" s="43"/>
      <c r="M58" s="43"/>
    </row>
    <row r="59" spans="1:13" ht="15.75" x14ac:dyDescent="0.25">
      <c r="A59" s="330"/>
      <c r="B59" s="311"/>
      <c r="C59" s="312"/>
      <c r="D59" s="48" t="s">
        <v>77</v>
      </c>
      <c r="E59" s="48" t="s">
        <v>78</v>
      </c>
      <c r="F59" s="30" t="s">
        <v>280</v>
      </c>
      <c r="G59" s="302"/>
      <c r="H59" s="303"/>
      <c r="I59" s="303"/>
      <c r="J59" s="303"/>
      <c r="K59" s="303"/>
      <c r="L59" s="303"/>
      <c r="M59" s="304"/>
    </row>
    <row r="60" spans="1:13" ht="15.75" x14ac:dyDescent="0.25">
      <c r="A60" s="330"/>
      <c r="B60" s="313"/>
      <c r="C60" s="314"/>
      <c r="D60" s="43">
        <v>14</v>
      </c>
      <c r="E60" s="43">
        <v>286</v>
      </c>
      <c r="F60" s="43">
        <v>8</v>
      </c>
      <c r="G60" s="40">
        <v>43987</v>
      </c>
      <c r="H60" s="43">
        <v>0</v>
      </c>
      <c r="I60" s="41">
        <v>0</v>
      </c>
      <c r="J60" s="41">
        <v>0</v>
      </c>
      <c r="K60" s="41">
        <v>0</v>
      </c>
      <c r="L60" s="41">
        <v>286</v>
      </c>
      <c r="M60" s="47">
        <v>278</v>
      </c>
    </row>
    <row r="61" spans="1:13" ht="15.75" x14ac:dyDescent="0.25">
      <c r="A61" s="331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</row>
    <row r="62" spans="1:13" ht="15.75" x14ac:dyDescent="0.25">
      <c r="A62" s="43"/>
      <c r="B62" s="16"/>
      <c r="C62" s="16"/>
      <c r="D62" s="305" t="s">
        <v>123</v>
      </c>
      <c r="E62" s="306"/>
      <c r="F62" s="307"/>
      <c r="G62" s="51" t="s">
        <v>124</v>
      </c>
      <c r="H62" s="16" t="s">
        <v>8</v>
      </c>
      <c r="I62" s="16" t="s">
        <v>125</v>
      </c>
      <c r="J62" s="16" t="s">
        <v>79</v>
      </c>
      <c r="K62" s="16" t="s">
        <v>80</v>
      </c>
      <c r="L62" s="16" t="s">
        <v>126</v>
      </c>
      <c r="M62" s="16" t="s">
        <v>81</v>
      </c>
    </row>
    <row r="63" spans="1:13" ht="15.75" x14ac:dyDescent="0.25">
      <c r="A63" s="16" t="s">
        <v>122</v>
      </c>
      <c r="B63" s="46" t="s">
        <v>278</v>
      </c>
      <c r="C63" s="48" t="s">
        <v>279</v>
      </c>
      <c r="D63" s="48" t="s">
        <v>77</v>
      </c>
      <c r="E63" s="48" t="s">
        <v>78</v>
      </c>
      <c r="F63" s="30" t="s">
        <v>280</v>
      </c>
      <c r="G63" s="302"/>
      <c r="H63" s="303"/>
      <c r="I63" s="303"/>
      <c r="J63" s="303"/>
      <c r="K63" s="303"/>
      <c r="L63" s="303"/>
      <c r="M63" s="304"/>
    </row>
    <row r="64" spans="1:13" ht="15.75" x14ac:dyDescent="0.25">
      <c r="A64" s="315">
        <v>43987</v>
      </c>
      <c r="B64" s="44">
        <v>100</v>
      </c>
      <c r="C64" s="43">
        <v>6</v>
      </c>
      <c r="D64" s="43">
        <v>9</v>
      </c>
      <c r="E64" s="43">
        <v>1334</v>
      </c>
      <c r="F64" s="43">
        <v>41</v>
      </c>
      <c r="G64" s="40">
        <v>43987</v>
      </c>
      <c r="H64" s="43">
        <v>0</v>
      </c>
      <c r="I64" s="41">
        <v>0</v>
      </c>
      <c r="J64" s="41">
        <v>0</v>
      </c>
      <c r="K64" s="41">
        <v>0</v>
      </c>
      <c r="L64" s="41">
        <v>1384</v>
      </c>
      <c r="M64" s="47">
        <v>1340</v>
      </c>
    </row>
    <row r="65" spans="1:13" ht="15.75" x14ac:dyDescent="0.25">
      <c r="A65" s="315"/>
      <c r="B65" s="44"/>
      <c r="C65" s="17"/>
      <c r="D65" s="308" t="s">
        <v>127</v>
      </c>
      <c r="E65" s="309"/>
      <c r="F65" s="310"/>
      <c r="G65" s="42" t="s">
        <v>128</v>
      </c>
      <c r="H65" s="43"/>
      <c r="I65" s="43"/>
      <c r="J65" s="43"/>
      <c r="K65" s="43"/>
      <c r="L65" s="43"/>
      <c r="M65" s="43"/>
    </row>
    <row r="66" spans="1:13" ht="15.75" x14ac:dyDescent="0.25">
      <c r="A66" s="315"/>
      <c r="B66" s="311"/>
      <c r="C66" s="312"/>
      <c r="D66" s="48" t="s">
        <v>77</v>
      </c>
      <c r="E66" s="48" t="s">
        <v>78</v>
      </c>
      <c r="F66" s="30" t="s">
        <v>280</v>
      </c>
      <c r="G66" s="302"/>
      <c r="H66" s="303"/>
      <c r="I66" s="303"/>
      <c r="J66" s="303"/>
      <c r="K66" s="303"/>
      <c r="L66" s="303"/>
      <c r="M66" s="304"/>
    </row>
    <row r="67" spans="1:13" ht="15.75" x14ac:dyDescent="0.25">
      <c r="A67" s="315"/>
      <c r="B67" s="313"/>
      <c r="C67" s="314"/>
      <c r="D67" s="43">
        <v>1</v>
      </c>
      <c r="E67" s="43">
        <v>269</v>
      </c>
      <c r="F67" s="43">
        <v>26</v>
      </c>
      <c r="G67" s="40">
        <v>43990</v>
      </c>
      <c r="H67" s="43">
        <v>0</v>
      </c>
      <c r="I67" s="41">
        <v>0</v>
      </c>
      <c r="J67" s="41">
        <v>0</v>
      </c>
      <c r="K67" s="41">
        <v>0</v>
      </c>
      <c r="L67" s="41">
        <v>269</v>
      </c>
      <c r="M67" s="47">
        <v>242</v>
      </c>
    </row>
    <row r="68" spans="1:13" ht="15.75" x14ac:dyDescent="0.25">
      <c r="A68" s="315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</row>
    <row r="69" spans="1:13" ht="15.75" x14ac:dyDescent="0.25">
      <c r="A69" s="319" t="s">
        <v>281</v>
      </c>
      <c r="B69" s="319"/>
      <c r="C69" s="319"/>
      <c r="D69" s="319"/>
      <c r="E69" s="319"/>
      <c r="F69" s="319"/>
      <c r="G69" s="319"/>
      <c r="H69" s="320" t="s">
        <v>5</v>
      </c>
      <c r="I69" s="359"/>
      <c r="J69" s="359"/>
      <c r="K69" s="321"/>
      <c r="L69" s="47">
        <f>L36+L39+L43+L46+L50+L53+L57+L60+L64+L67</f>
        <v>8421.5</v>
      </c>
      <c r="M69" s="23">
        <f>M36+M39+M43+M46+M50+M53+M57+M60+M64+M67</f>
        <v>8333</v>
      </c>
    </row>
    <row r="70" spans="1:13" ht="15.75" x14ac:dyDescent="0.25">
      <c r="A70" s="40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</row>
    <row r="71" spans="1:13" ht="15.75" x14ac:dyDescent="0.25">
      <c r="A71" s="43"/>
      <c r="B71" s="16"/>
      <c r="C71" s="16"/>
      <c r="D71" s="305" t="s">
        <v>123</v>
      </c>
      <c r="E71" s="306"/>
      <c r="F71" s="307"/>
      <c r="G71" s="51" t="s">
        <v>124</v>
      </c>
      <c r="H71" s="16" t="s">
        <v>8</v>
      </c>
      <c r="I71" s="16" t="s">
        <v>125</v>
      </c>
      <c r="J71" s="16" t="s">
        <v>79</v>
      </c>
      <c r="K71" s="16" t="s">
        <v>80</v>
      </c>
      <c r="L71" s="16" t="s">
        <v>126</v>
      </c>
      <c r="M71" s="16" t="s">
        <v>81</v>
      </c>
    </row>
    <row r="72" spans="1:13" ht="15.75" x14ac:dyDescent="0.25">
      <c r="A72" s="16" t="s">
        <v>122</v>
      </c>
      <c r="B72" s="46" t="s">
        <v>278</v>
      </c>
      <c r="C72" s="48" t="s">
        <v>279</v>
      </c>
      <c r="D72" s="48" t="s">
        <v>77</v>
      </c>
      <c r="E72" s="48" t="s">
        <v>78</v>
      </c>
      <c r="F72" s="30" t="s">
        <v>280</v>
      </c>
      <c r="G72" s="302"/>
      <c r="H72" s="303"/>
      <c r="I72" s="303"/>
      <c r="J72" s="303"/>
      <c r="K72" s="303"/>
      <c r="L72" s="303"/>
      <c r="M72" s="304"/>
    </row>
    <row r="73" spans="1:13" ht="15.75" x14ac:dyDescent="0.25">
      <c r="A73" s="315">
        <v>43988</v>
      </c>
      <c r="B73" s="44">
        <v>100</v>
      </c>
      <c r="C73" s="43">
        <v>10</v>
      </c>
      <c r="D73" s="43">
        <v>7</v>
      </c>
      <c r="E73" s="43">
        <v>1004</v>
      </c>
      <c r="F73" s="43">
        <v>26</v>
      </c>
      <c r="G73" s="40">
        <v>43990</v>
      </c>
      <c r="H73" s="43">
        <v>0</v>
      </c>
      <c r="I73" s="41">
        <v>0</v>
      </c>
      <c r="J73" s="41">
        <v>0</v>
      </c>
      <c r="K73" s="41">
        <v>0</v>
      </c>
      <c r="L73" s="41">
        <v>1054</v>
      </c>
      <c r="M73" s="47">
        <v>1019</v>
      </c>
    </row>
    <row r="74" spans="1:13" ht="15.75" x14ac:dyDescent="0.25">
      <c r="A74" s="315"/>
      <c r="B74" s="40"/>
      <c r="C74" s="17"/>
      <c r="D74" s="308" t="s">
        <v>127</v>
      </c>
      <c r="E74" s="309"/>
      <c r="F74" s="310"/>
      <c r="G74" s="42" t="s">
        <v>128</v>
      </c>
      <c r="H74" s="43"/>
      <c r="I74" s="43"/>
      <c r="J74" s="43"/>
      <c r="K74" s="43"/>
      <c r="L74" s="43"/>
      <c r="M74" s="43"/>
    </row>
    <row r="75" spans="1:13" ht="15.75" x14ac:dyDescent="0.25">
      <c r="A75" s="315"/>
      <c r="B75" s="311"/>
      <c r="C75" s="312"/>
      <c r="D75" s="48" t="s">
        <v>77</v>
      </c>
      <c r="E75" s="48" t="s">
        <v>78</v>
      </c>
      <c r="F75" s="30" t="s">
        <v>280</v>
      </c>
      <c r="G75" s="302"/>
      <c r="H75" s="303"/>
      <c r="I75" s="303"/>
      <c r="J75" s="303"/>
      <c r="K75" s="303"/>
      <c r="L75" s="303"/>
      <c r="M75" s="304"/>
    </row>
    <row r="76" spans="1:13" ht="15.75" x14ac:dyDescent="0.25">
      <c r="A76" s="315"/>
      <c r="B76" s="313"/>
      <c r="C76" s="314"/>
      <c r="D76" s="43">
        <v>14</v>
      </c>
      <c r="E76" s="43">
        <v>286</v>
      </c>
      <c r="F76" s="43">
        <v>14</v>
      </c>
      <c r="G76" s="40">
        <v>43990</v>
      </c>
      <c r="H76" s="43">
        <v>0</v>
      </c>
      <c r="I76" s="41">
        <v>0</v>
      </c>
      <c r="J76" s="41">
        <v>0</v>
      </c>
      <c r="K76" s="41">
        <v>0</v>
      </c>
      <c r="L76" s="41">
        <v>286</v>
      </c>
      <c r="M76" s="47">
        <v>272</v>
      </c>
    </row>
    <row r="77" spans="1:13" ht="15.75" x14ac:dyDescent="0.25">
      <c r="A77" s="333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5"/>
    </row>
    <row r="78" spans="1:13" ht="15.75" x14ac:dyDescent="0.25">
      <c r="A78" s="43"/>
      <c r="B78" s="16"/>
      <c r="C78" s="16"/>
      <c r="D78" s="305" t="s">
        <v>123</v>
      </c>
      <c r="E78" s="306"/>
      <c r="F78" s="307"/>
      <c r="G78" s="51" t="s">
        <v>124</v>
      </c>
      <c r="H78" s="16" t="s">
        <v>8</v>
      </c>
      <c r="I78" s="16" t="s">
        <v>125</v>
      </c>
      <c r="J78" s="16" t="s">
        <v>79</v>
      </c>
      <c r="K78" s="16" t="s">
        <v>80</v>
      </c>
      <c r="L78" s="16" t="s">
        <v>126</v>
      </c>
      <c r="M78" s="16" t="s">
        <v>81</v>
      </c>
    </row>
    <row r="79" spans="1:13" ht="15.75" x14ac:dyDescent="0.25">
      <c r="A79" s="16" t="s">
        <v>122</v>
      </c>
      <c r="B79" s="46" t="s">
        <v>278</v>
      </c>
      <c r="C79" s="48" t="s">
        <v>279</v>
      </c>
      <c r="D79" s="48" t="s">
        <v>77</v>
      </c>
      <c r="E79" s="48" t="s">
        <v>78</v>
      </c>
      <c r="F79" s="30" t="s">
        <v>280</v>
      </c>
      <c r="G79" s="302"/>
      <c r="H79" s="303"/>
      <c r="I79" s="303"/>
      <c r="J79" s="303"/>
      <c r="K79" s="303"/>
      <c r="L79" s="303"/>
      <c r="M79" s="304"/>
    </row>
    <row r="80" spans="1:13" ht="15.75" x14ac:dyDescent="0.25">
      <c r="A80" s="315">
        <v>43958</v>
      </c>
      <c r="B80" s="336">
        <v>75</v>
      </c>
      <c r="C80" s="326">
        <v>9</v>
      </c>
      <c r="D80" s="326">
        <v>7</v>
      </c>
      <c r="E80" s="326">
        <v>801</v>
      </c>
      <c r="F80" s="326">
        <v>26</v>
      </c>
      <c r="G80" s="329">
        <v>43990</v>
      </c>
      <c r="H80" s="326">
        <v>0</v>
      </c>
      <c r="I80" s="316">
        <v>0</v>
      </c>
      <c r="J80" s="316">
        <v>0</v>
      </c>
      <c r="K80" s="316">
        <v>0</v>
      </c>
      <c r="L80" s="316">
        <v>838.5</v>
      </c>
      <c r="M80" s="41">
        <v>100</v>
      </c>
    </row>
    <row r="81" spans="1:13" ht="15.75" x14ac:dyDescent="0.25">
      <c r="A81" s="315"/>
      <c r="B81" s="337"/>
      <c r="C81" s="327"/>
      <c r="D81" s="327"/>
      <c r="E81" s="327"/>
      <c r="F81" s="327"/>
      <c r="G81" s="327"/>
      <c r="H81" s="327"/>
      <c r="I81" s="317"/>
      <c r="J81" s="317"/>
      <c r="K81" s="317"/>
      <c r="L81" s="317"/>
      <c r="M81" s="41">
        <v>100</v>
      </c>
    </row>
    <row r="82" spans="1:13" ht="15.75" x14ac:dyDescent="0.25">
      <c r="A82" s="315"/>
      <c r="B82" s="337"/>
      <c r="C82" s="327"/>
      <c r="D82" s="327"/>
      <c r="E82" s="327"/>
      <c r="F82" s="327"/>
      <c r="G82" s="327"/>
      <c r="H82" s="327"/>
      <c r="I82" s="317"/>
      <c r="J82" s="317"/>
      <c r="K82" s="317"/>
      <c r="L82" s="317"/>
      <c r="M82" s="41">
        <v>608</v>
      </c>
    </row>
    <row r="83" spans="1:13" ht="15.75" x14ac:dyDescent="0.25">
      <c r="A83" s="315"/>
      <c r="B83" s="338"/>
      <c r="C83" s="328"/>
      <c r="D83" s="328"/>
      <c r="E83" s="328"/>
      <c r="F83" s="328"/>
      <c r="G83" s="328"/>
      <c r="H83" s="328"/>
      <c r="I83" s="318"/>
      <c r="J83" s="318"/>
      <c r="K83" s="318"/>
      <c r="L83" s="318"/>
      <c r="M83" s="47">
        <f>M80+M81+M82</f>
        <v>808</v>
      </c>
    </row>
    <row r="84" spans="1:13" ht="15.75" x14ac:dyDescent="0.25">
      <c r="A84" s="315"/>
      <c r="B84" s="44"/>
      <c r="C84" s="17"/>
      <c r="D84" s="308" t="s">
        <v>127</v>
      </c>
      <c r="E84" s="309"/>
      <c r="F84" s="310"/>
      <c r="G84" s="42" t="s">
        <v>128</v>
      </c>
      <c r="H84" s="43"/>
      <c r="I84" s="43"/>
      <c r="J84" s="43"/>
      <c r="K84" s="43"/>
      <c r="L84" s="43"/>
      <c r="M84" s="43"/>
    </row>
    <row r="85" spans="1:13" ht="15.75" x14ac:dyDescent="0.25">
      <c r="A85" s="315"/>
      <c r="B85" s="311"/>
      <c r="C85" s="312"/>
      <c r="D85" s="48" t="s">
        <v>77</v>
      </c>
      <c r="E85" s="48" t="s">
        <v>78</v>
      </c>
      <c r="F85" s="30" t="s">
        <v>280</v>
      </c>
      <c r="G85" s="302"/>
      <c r="H85" s="303"/>
      <c r="I85" s="303"/>
      <c r="J85" s="303"/>
      <c r="K85" s="303"/>
      <c r="L85" s="303"/>
      <c r="M85" s="304"/>
    </row>
    <row r="86" spans="1:13" ht="15.75" x14ac:dyDescent="0.25">
      <c r="A86" s="315"/>
      <c r="B86" s="313"/>
      <c r="C86" s="314"/>
      <c r="D86" s="43">
        <v>1</v>
      </c>
      <c r="E86" s="43">
        <v>219</v>
      </c>
      <c r="F86" s="43">
        <v>14</v>
      </c>
      <c r="G86" s="40">
        <v>43990</v>
      </c>
      <c r="H86" s="43">
        <v>0</v>
      </c>
      <c r="I86" s="43">
        <v>0</v>
      </c>
      <c r="J86" s="43">
        <v>0</v>
      </c>
      <c r="K86" s="43">
        <v>0</v>
      </c>
      <c r="L86" s="41">
        <v>219</v>
      </c>
      <c r="M86" s="47">
        <v>206</v>
      </c>
    </row>
    <row r="87" spans="1:13" ht="15.75" x14ac:dyDescent="0.25">
      <c r="A87" s="319" t="s">
        <v>282</v>
      </c>
      <c r="B87" s="319"/>
      <c r="C87" s="319"/>
      <c r="D87" s="319"/>
      <c r="E87" s="319"/>
      <c r="F87" s="319"/>
      <c r="G87" s="319"/>
      <c r="H87" s="320" t="s">
        <v>5</v>
      </c>
      <c r="I87" s="359"/>
      <c r="J87" s="359"/>
      <c r="K87" s="321"/>
      <c r="L87" s="47">
        <f>L73+L76+L80+L86</f>
        <v>2397.5</v>
      </c>
      <c r="M87" s="23">
        <f>M73+M76+M83+M86</f>
        <v>2305</v>
      </c>
    </row>
    <row r="88" spans="1:13" ht="15.75" x14ac:dyDescent="0.25">
      <c r="A88" s="333"/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5"/>
    </row>
    <row r="89" spans="1:13" ht="15.75" x14ac:dyDescent="0.25">
      <c r="A89" s="43"/>
      <c r="B89" s="16"/>
      <c r="C89" s="16"/>
      <c r="D89" s="305" t="s">
        <v>123</v>
      </c>
      <c r="E89" s="306"/>
      <c r="F89" s="307"/>
      <c r="G89" s="51" t="s">
        <v>124</v>
      </c>
      <c r="H89" s="16" t="s">
        <v>8</v>
      </c>
      <c r="I89" s="16" t="s">
        <v>125</v>
      </c>
      <c r="J89" s="16" t="s">
        <v>79</v>
      </c>
      <c r="K89" s="16" t="s">
        <v>80</v>
      </c>
      <c r="L89" s="16" t="s">
        <v>126</v>
      </c>
      <c r="M89" s="16" t="s">
        <v>81</v>
      </c>
    </row>
    <row r="90" spans="1:13" ht="15.75" x14ac:dyDescent="0.25">
      <c r="A90" s="16" t="s">
        <v>122</v>
      </c>
      <c r="B90" s="46" t="s">
        <v>278</v>
      </c>
      <c r="C90" s="48" t="s">
        <v>279</v>
      </c>
      <c r="D90" s="48" t="s">
        <v>77</v>
      </c>
      <c r="E90" s="48" t="s">
        <v>78</v>
      </c>
      <c r="F90" s="30" t="s">
        <v>280</v>
      </c>
      <c r="G90" s="302"/>
      <c r="H90" s="303"/>
      <c r="I90" s="303"/>
      <c r="J90" s="303"/>
      <c r="K90" s="303"/>
      <c r="L90" s="303"/>
      <c r="M90" s="304"/>
    </row>
    <row r="91" spans="1:13" ht="15.75" x14ac:dyDescent="0.25">
      <c r="A91" s="329">
        <v>43990</v>
      </c>
      <c r="B91" s="44">
        <v>100</v>
      </c>
      <c r="C91" s="43">
        <v>12</v>
      </c>
      <c r="D91" s="43">
        <v>14</v>
      </c>
      <c r="E91" s="43">
        <v>1246</v>
      </c>
      <c r="F91" s="43">
        <v>39</v>
      </c>
      <c r="G91" s="40">
        <v>43990</v>
      </c>
      <c r="H91" s="43">
        <v>0</v>
      </c>
      <c r="I91" s="41">
        <v>0</v>
      </c>
      <c r="J91" s="41">
        <v>0</v>
      </c>
      <c r="K91" s="41">
        <v>0</v>
      </c>
      <c r="L91" s="41">
        <v>1296</v>
      </c>
      <c r="M91" s="47">
        <v>1251</v>
      </c>
    </row>
    <row r="92" spans="1:13" ht="15.75" x14ac:dyDescent="0.25">
      <c r="A92" s="330"/>
      <c r="B92" s="40"/>
      <c r="C92" s="17"/>
      <c r="D92" s="308" t="s">
        <v>127</v>
      </c>
      <c r="E92" s="309"/>
      <c r="F92" s="310"/>
      <c r="G92" s="42" t="s">
        <v>128</v>
      </c>
      <c r="H92" s="43"/>
      <c r="I92" s="43"/>
      <c r="J92" s="43"/>
      <c r="K92" s="43"/>
      <c r="L92" s="43"/>
      <c r="M92" s="43"/>
    </row>
    <row r="93" spans="1:13" ht="15.75" x14ac:dyDescent="0.25">
      <c r="A93" s="330"/>
      <c r="B93" s="311"/>
      <c r="C93" s="312"/>
      <c r="D93" s="48" t="s">
        <v>77</v>
      </c>
      <c r="E93" s="48" t="s">
        <v>78</v>
      </c>
      <c r="F93" s="30" t="s">
        <v>280</v>
      </c>
      <c r="G93" s="302"/>
      <c r="H93" s="303"/>
      <c r="I93" s="303"/>
      <c r="J93" s="303"/>
      <c r="K93" s="303"/>
      <c r="L93" s="303"/>
      <c r="M93" s="304"/>
    </row>
    <row r="94" spans="1:13" ht="15.75" x14ac:dyDescent="0.25">
      <c r="A94" s="330"/>
      <c r="B94" s="313"/>
      <c r="C94" s="314"/>
      <c r="D94" s="326">
        <v>15</v>
      </c>
      <c r="E94" s="326">
        <v>285</v>
      </c>
      <c r="F94" s="326">
        <v>20</v>
      </c>
      <c r="G94" s="329">
        <v>43991</v>
      </c>
      <c r="H94" s="326">
        <v>0</v>
      </c>
      <c r="I94" s="316">
        <v>0</v>
      </c>
      <c r="J94" s="316">
        <v>0</v>
      </c>
      <c r="K94" s="316">
        <v>0</v>
      </c>
      <c r="L94" s="316">
        <v>285</v>
      </c>
      <c r="M94" s="41">
        <v>215</v>
      </c>
    </row>
    <row r="95" spans="1:13" ht="15.75" x14ac:dyDescent="0.25">
      <c r="A95" s="330"/>
      <c r="B95" s="313"/>
      <c r="C95" s="314"/>
      <c r="D95" s="327"/>
      <c r="E95" s="327"/>
      <c r="F95" s="327"/>
      <c r="G95" s="327"/>
      <c r="H95" s="327"/>
      <c r="I95" s="317"/>
      <c r="J95" s="317"/>
      <c r="K95" s="317"/>
      <c r="L95" s="317"/>
      <c r="M95" s="41">
        <v>50</v>
      </c>
    </row>
    <row r="96" spans="1:13" ht="15.75" x14ac:dyDescent="0.25">
      <c r="A96" s="331"/>
      <c r="B96" s="339"/>
      <c r="C96" s="340"/>
      <c r="D96" s="328"/>
      <c r="E96" s="328"/>
      <c r="F96" s="328"/>
      <c r="G96" s="328"/>
      <c r="H96" s="328"/>
      <c r="I96" s="318"/>
      <c r="J96" s="318"/>
      <c r="K96" s="318"/>
      <c r="L96" s="318"/>
      <c r="M96" s="47">
        <f>M94+M95</f>
        <v>265</v>
      </c>
    </row>
    <row r="97" spans="1:13" ht="15.75" x14ac:dyDescent="0.25">
      <c r="A97" s="43"/>
      <c r="B97" s="16"/>
      <c r="C97" s="16"/>
      <c r="D97" s="305" t="s">
        <v>123</v>
      </c>
      <c r="E97" s="306"/>
      <c r="F97" s="307"/>
      <c r="G97" s="51" t="s">
        <v>124</v>
      </c>
      <c r="H97" s="16" t="s">
        <v>8</v>
      </c>
      <c r="I97" s="16" t="s">
        <v>125</v>
      </c>
      <c r="J97" s="16" t="s">
        <v>79</v>
      </c>
      <c r="K97" s="16" t="s">
        <v>80</v>
      </c>
      <c r="L97" s="16" t="s">
        <v>126</v>
      </c>
      <c r="M97" s="16" t="s">
        <v>81</v>
      </c>
    </row>
    <row r="98" spans="1:13" ht="15.75" x14ac:dyDescent="0.25">
      <c r="A98" s="16" t="s">
        <v>122</v>
      </c>
      <c r="B98" s="46" t="s">
        <v>278</v>
      </c>
      <c r="C98" s="48" t="s">
        <v>279</v>
      </c>
      <c r="D98" s="48" t="s">
        <v>77</v>
      </c>
      <c r="E98" s="48" t="s">
        <v>78</v>
      </c>
      <c r="F98" s="30" t="s">
        <v>280</v>
      </c>
      <c r="G98" s="302"/>
      <c r="H98" s="303"/>
      <c r="I98" s="303"/>
      <c r="J98" s="303"/>
      <c r="K98" s="303"/>
      <c r="L98" s="303"/>
      <c r="M98" s="304"/>
    </row>
    <row r="99" spans="1:13" ht="15.75" x14ac:dyDescent="0.25">
      <c r="A99" s="315">
        <v>43991</v>
      </c>
      <c r="B99" s="336">
        <v>100</v>
      </c>
      <c r="C99" s="326">
        <v>6</v>
      </c>
      <c r="D99" s="326">
        <v>19</v>
      </c>
      <c r="E99" s="326">
        <v>1381</v>
      </c>
      <c r="F99" s="326">
        <v>34</v>
      </c>
      <c r="G99" s="329">
        <v>43991</v>
      </c>
      <c r="H99" s="326">
        <v>0</v>
      </c>
      <c r="I99" s="316">
        <v>0</v>
      </c>
      <c r="J99" s="316">
        <v>0</v>
      </c>
      <c r="K99" s="316">
        <v>0</v>
      </c>
      <c r="L99" s="316">
        <v>1431</v>
      </c>
      <c r="M99" s="41">
        <v>1344</v>
      </c>
    </row>
    <row r="100" spans="1:13" ht="15.75" x14ac:dyDescent="0.25">
      <c r="A100" s="315"/>
      <c r="B100" s="337"/>
      <c r="C100" s="327"/>
      <c r="D100" s="327"/>
      <c r="E100" s="327"/>
      <c r="F100" s="327"/>
      <c r="G100" s="327"/>
      <c r="H100" s="327"/>
      <c r="I100" s="317"/>
      <c r="J100" s="317"/>
      <c r="K100" s="317"/>
      <c r="L100" s="317"/>
      <c r="M100" s="41">
        <v>50</v>
      </c>
    </row>
    <row r="101" spans="1:13" ht="15.75" x14ac:dyDescent="0.25">
      <c r="A101" s="315"/>
      <c r="B101" s="338"/>
      <c r="C101" s="328"/>
      <c r="D101" s="328"/>
      <c r="E101" s="328"/>
      <c r="F101" s="328"/>
      <c r="G101" s="328"/>
      <c r="H101" s="328"/>
      <c r="I101" s="318"/>
      <c r="J101" s="318"/>
      <c r="K101" s="318"/>
      <c r="L101" s="318"/>
      <c r="M101" s="47">
        <f>M99+M100</f>
        <v>1394</v>
      </c>
    </row>
    <row r="102" spans="1:13" ht="15.75" x14ac:dyDescent="0.25">
      <c r="A102" s="315"/>
      <c r="B102" s="40"/>
      <c r="C102" s="17"/>
      <c r="D102" s="308" t="s">
        <v>127</v>
      </c>
      <c r="E102" s="309"/>
      <c r="F102" s="310"/>
      <c r="G102" s="42" t="s">
        <v>128</v>
      </c>
      <c r="H102" s="43"/>
      <c r="I102" s="43"/>
      <c r="J102" s="43"/>
      <c r="K102" s="43"/>
      <c r="L102" s="43"/>
      <c r="M102" s="43"/>
    </row>
    <row r="103" spans="1:13" ht="15.75" x14ac:dyDescent="0.25">
      <c r="A103" s="315"/>
      <c r="B103" s="311"/>
      <c r="C103" s="312"/>
      <c r="D103" s="48" t="s">
        <v>77</v>
      </c>
      <c r="E103" s="48" t="s">
        <v>78</v>
      </c>
      <c r="F103" s="30" t="s">
        <v>280</v>
      </c>
      <c r="G103" s="302"/>
      <c r="H103" s="303"/>
      <c r="I103" s="303"/>
      <c r="J103" s="303"/>
      <c r="K103" s="303"/>
      <c r="L103" s="303"/>
      <c r="M103" s="304"/>
    </row>
    <row r="104" spans="1:13" ht="15.75" x14ac:dyDescent="0.25">
      <c r="A104" s="315"/>
      <c r="B104" s="313"/>
      <c r="C104" s="314"/>
      <c r="D104" s="43">
        <v>14</v>
      </c>
      <c r="E104" s="43">
        <v>286</v>
      </c>
      <c r="F104" s="43">
        <v>13</v>
      </c>
      <c r="G104" s="40">
        <v>43992</v>
      </c>
      <c r="H104" s="43">
        <v>0</v>
      </c>
      <c r="I104" s="41">
        <v>0</v>
      </c>
      <c r="J104" s="41">
        <v>0</v>
      </c>
      <c r="K104" s="41">
        <v>0</v>
      </c>
      <c r="L104" s="41">
        <v>286</v>
      </c>
      <c r="M104" s="47">
        <v>274</v>
      </c>
    </row>
    <row r="105" spans="1:13" ht="15.75" x14ac:dyDescent="0.25">
      <c r="A105" s="43"/>
      <c r="B105" s="16"/>
      <c r="C105" s="16"/>
      <c r="D105" s="305" t="s">
        <v>123</v>
      </c>
      <c r="E105" s="306"/>
      <c r="F105" s="307"/>
      <c r="G105" s="51" t="s">
        <v>124</v>
      </c>
      <c r="H105" s="16" t="s">
        <v>8</v>
      </c>
      <c r="I105" s="16" t="s">
        <v>125</v>
      </c>
      <c r="J105" s="16" t="s">
        <v>79</v>
      </c>
      <c r="K105" s="16" t="s">
        <v>80</v>
      </c>
      <c r="L105" s="16" t="s">
        <v>126</v>
      </c>
      <c r="M105" s="16" t="s">
        <v>81</v>
      </c>
    </row>
    <row r="106" spans="1:13" ht="15.75" x14ac:dyDescent="0.25">
      <c r="A106" s="16" t="s">
        <v>122</v>
      </c>
      <c r="B106" s="46" t="s">
        <v>278</v>
      </c>
      <c r="C106" s="48" t="s">
        <v>279</v>
      </c>
      <c r="D106" s="48" t="s">
        <v>77</v>
      </c>
      <c r="E106" s="48" t="s">
        <v>78</v>
      </c>
      <c r="F106" s="30" t="s">
        <v>280</v>
      </c>
      <c r="G106" s="302"/>
      <c r="H106" s="303"/>
      <c r="I106" s="303"/>
      <c r="J106" s="303"/>
      <c r="K106" s="303"/>
      <c r="L106" s="303"/>
      <c r="M106" s="304"/>
    </row>
    <row r="107" spans="1:13" ht="15.75" x14ac:dyDescent="0.25">
      <c r="A107" s="329">
        <v>43992</v>
      </c>
      <c r="B107" s="44">
        <v>100</v>
      </c>
      <c r="C107" s="43">
        <v>14</v>
      </c>
      <c r="D107" s="43">
        <v>21</v>
      </c>
      <c r="E107" s="43">
        <v>1330</v>
      </c>
      <c r="F107" s="43">
        <v>27</v>
      </c>
      <c r="G107" s="40">
        <v>43992</v>
      </c>
      <c r="H107" s="43">
        <v>0</v>
      </c>
      <c r="I107" s="41">
        <v>0</v>
      </c>
      <c r="J107" s="41">
        <v>0</v>
      </c>
      <c r="K107" s="41">
        <v>0</v>
      </c>
      <c r="L107" s="41">
        <v>1380</v>
      </c>
      <c r="M107" s="47">
        <v>1348</v>
      </c>
    </row>
    <row r="108" spans="1:13" ht="15.75" x14ac:dyDescent="0.25">
      <c r="A108" s="330"/>
      <c r="B108" s="44"/>
      <c r="C108" s="43"/>
      <c r="D108" s="43"/>
      <c r="E108" s="43"/>
      <c r="F108" s="43"/>
      <c r="G108" s="356" t="s">
        <v>283</v>
      </c>
      <c r="H108" s="303"/>
      <c r="I108" s="303"/>
      <c r="J108" s="303"/>
      <c r="K108" s="303"/>
      <c r="L108" s="304"/>
      <c r="M108" s="31">
        <v>10</v>
      </c>
    </row>
    <row r="109" spans="1:13" ht="15.75" x14ac:dyDescent="0.25">
      <c r="A109" s="330"/>
      <c r="B109" s="40"/>
      <c r="C109" s="17"/>
      <c r="D109" s="308" t="s">
        <v>127</v>
      </c>
      <c r="E109" s="309"/>
      <c r="F109" s="310"/>
      <c r="G109" s="42" t="s">
        <v>128</v>
      </c>
      <c r="H109" s="43"/>
      <c r="I109" s="43"/>
      <c r="J109" s="43"/>
      <c r="K109" s="43"/>
      <c r="L109" s="43"/>
      <c r="M109" s="43"/>
    </row>
    <row r="110" spans="1:13" ht="15.75" x14ac:dyDescent="0.25">
      <c r="A110" s="330"/>
      <c r="B110" s="311"/>
      <c r="C110" s="312"/>
      <c r="D110" s="48" t="s">
        <v>77</v>
      </c>
      <c r="E110" s="48" t="s">
        <v>78</v>
      </c>
      <c r="F110" s="30" t="s">
        <v>280</v>
      </c>
      <c r="G110" s="302"/>
      <c r="H110" s="303"/>
      <c r="I110" s="303"/>
      <c r="J110" s="303"/>
      <c r="K110" s="303"/>
      <c r="L110" s="303"/>
      <c r="M110" s="304"/>
    </row>
    <row r="111" spans="1:13" ht="15.75" x14ac:dyDescent="0.25">
      <c r="A111" s="330"/>
      <c r="B111" s="313"/>
      <c r="C111" s="314"/>
      <c r="D111" s="326">
        <v>14</v>
      </c>
      <c r="E111" s="326">
        <v>286</v>
      </c>
      <c r="F111" s="326">
        <v>15</v>
      </c>
      <c r="G111" s="329">
        <v>43994</v>
      </c>
      <c r="H111" s="326">
        <v>0</v>
      </c>
      <c r="I111" s="316">
        <v>0</v>
      </c>
      <c r="J111" s="316">
        <v>0</v>
      </c>
      <c r="K111" s="316">
        <v>0</v>
      </c>
      <c r="L111" s="316">
        <v>286</v>
      </c>
      <c r="M111" s="41">
        <v>5</v>
      </c>
    </row>
    <row r="112" spans="1:13" ht="15.75" x14ac:dyDescent="0.25">
      <c r="A112" s="330"/>
      <c r="B112" s="313"/>
      <c r="C112" s="314"/>
      <c r="D112" s="327"/>
      <c r="E112" s="327"/>
      <c r="F112" s="327"/>
      <c r="G112" s="330"/>
      <c r="H112" s="327"/>
      <c r="I112" s="317"/>
      <c r="J112" s="317"/>
      <c r="K112" s="317"/>
      <c r="L112" s="317"/>
      <c r="M112" s="41">
        <v>20</v>
      </c>
    </row>
    <row r="113" spans="1:13" ht="15.75" x14ac:dyDescent="0.25">
      <c r="A113" s="330"/>
      <c r="B113" s="313"/>
      <c r="C113" s="314"/>
      <c r="D113" s="327"/>
      <c r="E113" s="327"/>
      <c r="F113" s="327"/>
      <c r="G113" s="330"/>
      <c r="H113" s="327"/>
      <c r="I113" s="317"/>
      <c r="J113" s="317"/>
      <c r="K113" s="317"/>
      <c r="L113" s="317"/>
      <c r="M113" s="41">
        <v>20</v>
      </c>
    </row>
    <row r="114" spans="1:13" ht="15.75" x14ac:dyDescent="0.25">
      <c r="A114" s="330"/>
      <c r="B114" s="313"/>
      <c r="C114" s="314"/>
      <c r="D114" s="327"/>
      <c r="E114" s="327"/>
      <c r="F114" s="327"/>
      <c r="G114" s="330"/>
      <c r="H114" s="327"/>
      <c r="I114" s="317"/>
      <c r="J114" s="317"/>
      <c r="K114" s="317"/>
      <c r="L114" s="317"/>
      <c r="M114" s="25">
        <v>216</v>
      </c>
    </row>
    <row r="115" spans="1:13" ht="15.75" x14ac:dyDescent="0.25">
      <c r="A115" s="331"/>
      <c r="B115" s="339"/>
      <c r="C115" s="340"/>
      <c r="D115" s="328"/>
      <c r="E115" s="328"/>
      <c r="F115" s="328"/>
      <c r="G115" s="331"/>
      <c r="H115" s="328"/>
      <c r="I115" s="318"/>
      <c r="J115" s="318"/>
      <c r="K115" s="318"/>
      <c r="L115" s="318"/>
      <c r="M115" s="47">
        <f>M111+M112+M113+M114</f>
        <v>261</v>
      </c>
    </row>
    <row r="116" spans="1:13" ht="15.75" x14ac:dyDescent="0.25">
      <c r="A116" s="43"/>
      <c r="B116" s="16"/>
      <c r="C116" s="16"/>
      <c r="D116" s="305" t="s">
        <v>123</v>
      </c>
      <c r="E116" s="306"/>
      <c r="F116" s="307"/>
      <c r="G116" s="51" t="s">
        <v>124</v>
      </c>
      <c r="H116" s="16" t="s">
        <v>8</v>
      </c>
      <c r="I116" s="16" t="s">
        <v>125</v>
      </c>
      <c r="J116" s="16" t="s">
        <v>79</v>
      </c>
      <c r="K116" s="16" t="s">
        <v>80</v>
      </c>
      <c r="L116" s="16" t="s">
        <v>126</v>
      </c>
      <c r="M116" s="16" t="s">
        <v>81</v>
      </c>
    </row>
    <row r="117" spans="1:13" ht="15.75" x14ac:dyDescent="0.25">
      <c r="A117" s="16" t="s">
        <v>122</v>
      </c>
      <c r="B117" s="46" t="s">
        <v>278</v>
      </c>
      <c r="C117" s="48" t="s">
        <v>279</v>
      </c>
      <c r="D117" s="48" t="s">
        <v>77</v>
      </c>
      <c r="E117" s="48" t="s">
        <v>78</v>
      </c>
      <c r="F117" s="30" t="s">
        <v>280</v>
      </c>
      <c r="G117" s="302"/>
      <c r="H117" s="303"/>
      <c r="I117" s="303"/>
      <c r="J117" s="303"/>
      <c r="K117" s="303"/>
      <c r="L117" s="303"/>
      <c r="M117" s="304"/>
    </row>
    <row r="118" spans="1:13" ht="15.75" x14ac:dyDescent="0.25">
      <c r="A118" s="329">
        <v>43993</v>
      </c>
      <c r="B118" s="336">
        <v>100</v>
      </c>
      <c r="C118" s="326">
        <v>14</v>
      </c>
      <c r="D118" s="326">
        <v>27</v>
      </c>
      <c r="E118" s="326">
        <v>1341</v>
      </c>
      <c r="F118" s="326">
        <v>40</v>
      </c>
      <c r="G118" s="329">
        <v>43994</v>
      </c>
      <c r="H118" s="326">
        <v>0</v>
      </c>
      <c r="I118" s="316">
        <v>0</v>
      </c>
      <c r="J118" s="316">
        <v>0</v>
      </c>
      <c r="K118" s="316">
        <v>0</v>
      </c>
      <c r="L118" s="316">
        <v>1391</v>
      </c>
      <c r="M118" s="41">
        <v>1327</v>
      </c>
    </row>
    <row r="119" spans="1:13" ht="15.75" x14ac:dyDescent="0.25">
      <c r="A119" s="330"/>
      <c r="B119" s="337"/>
      <c r="C119" s="327"/>
      <c r="D119" s="327"/>
      <c r="E119" s="327"/>
      <c r="F119" s="327"/>
      <c r="G119" s="330"/>
      <c r="H119" s="327"/>
      <c r="I119" s="317"/>
      <c r="J119" s="317"/>
      <c r="K119" s="317"/>
      <c r="L119" s="317"/>
      <c r="M119" s="41">
        <v>20</v>
      </c>
    </row>
    <row r="120" spans="1:13" ht="15.75" x14ac:dyDescent="0.25">
      <c r="A120" s="330"/>
      <c r="B120" s="338"/>
      <c r="C120" s="328"/>
      <c r="D120" s="328"/>
      <c r="E120" s="328"/>
      <c r="F120" s="328"/>
      <c r="G120" s="331"/>
      <c r="H120" s="328"/>
      <c r="I120" s="318"/>
      <c r="J120" s="318"/>
      <c r="K120" s="318"/>
      <c r="L120" s="318"/>
      <c r="M120" s="47">
        <f>M118+M119</f>
        <v>1347</v>
      </c>
    </row>
    <row r="121" spans="1:13" ht="15.75" x14ac:dyDescent="0.25">
      <c r="A121" s="330"/>
      <c r="B121" s="44"/>
      <c r="C121" s="17"/>
      <c r="D121" s="308" t="s">
        <v>127</v>
      </c>
      <c r="E121" s="309"/>
      <c r="F121" s="310"/>
      <c r="G121" s="42" t="s">
        <v>128</v>
      </c>
      <c r="H121" s="43"/>
      <c r="I121" s="43"/>
      <c r="J121" s="43"/>
      <c r="K121" s="43"/>
      <c r="L121" s="43"/>
      <c r="M121" s="43"/>
    </row>
    <row r="122" spans="1:13" ht="15.75" x14ac:dyDescent="0.25">
      <c r="A122" s="330"/>
      <c r="B122" s="311"/>
      <c r="C122" s="312"/>
      <c r="D122" s="48" t="s">
        <v>77</v>
      </c>
      <c r="E122" s="48" t="s">
        <v>78</v>
      </c>
      <c r="F122" s="30" t="s">
        <v>280</v>
      </c>
      <c r="G122" s="302"/>
      <c r="H122" s="303"/>
      <c r="I122" s="303"/>
      <c r="J122" s="303"/>
      <c r="K122" s="303"/>
      <c r="L122" s="303"/>
      <c r="M122" s="304"/>
    </row>
    <row r="123" spans="1:13" ht="15.75" x14ac:dyDescent="0.25">
      <c r="A123" s="330"/>
      <c r="B123" s="313"/>
      <c r="C123" s="314"/>
      <c r="D123" s="43">
        <v>9</v>
      </c>
      <c r="E123" s="43">
        <v>291</v>
      </c>
      <c r="F123" s="43">
        <v>17</v>
      </c>
      <c r="G123" s="40">
        <v>43994</v>
      </c>
      <c r="H123" s="43">
        <v>0</v>
      </c>
      <c r="I123" s="41">
        <v>0</v>
      </c>
      <c r="J123" s="41">
        <v>0</v>
      </c>
      <c r="K123" s="41">
        <v>0</v>
      </c>
      <c r="L123" s="41">
        <v>291</v>
      </c>
      <c r="M123" s="47">
        <v>274</v>
      </c>
    </row>
    <row r="124" spans="1:13" ht="15.75" x14ac:dyDescent="0.25">
      <c r="A124" s="43"/>
      <c r="B124" s="16"/>
      <c r="C124" s="16"/>
      <c r="D124" s="305" t="s">
        <v>123</v>
      </c>
      <c r="E124" s="306"/>
      <c r="F124" s="307"/>
      <c r="G124" s="51" t="s">
        <v>124</v>
      </c>
      <c r="H124" s="16" t="s">
        <v>8</v>
      </c>
      <c r="I124" s="16" t="s">
        <v>125</v>
      </c>
      <c r="J124" s="16" t="s">
        <v>79</v>
      </c>
      <c r="K124" s="16" t="s">
        <v>80</v>
      </c>
      <c r="L124" s="16" t="s">
        <v>126</v>
      </c>
      <c r="M124" s="16" t="s">
        <v>81</v>
      </c>
    </row>
    <row r="125" spans="1:13" ht="15.75" x14ac:dyDescent="0.25">
      <c r="A125" s="16" t="s">
        <v>122</v>
      </c>
      <c r="B125" s="46" t="s">
        <v>278</v>
      </c>
      <c r="C125" s="48" t="s">
        <v>279</v>
      </c>
      <c r="D125" s="48" t="s">
        <v>77</v>
      </c>
      <c r="E125" s="48" t="s">
        <v>78</v>
      </c>
      <c r="F125" s="30" t="s">
        <v>280</v>
      </c>
      <c r="G125" s="302"/>
      <c r="H125" s="303"/>
      <c r="I125" s="303"/>
      <c r="J125" s="303"/>
      <c r="K125" s="303"/>
      <c r="L125" s="303"/>
      <c r="M125" s="304"/>
    </row>
    <row r="126" spans="1:13" ht="15.75" x14ac:dyDescent="0.25">
      <c r="A126" s="329">
        <v>43994</v>
      </c>
      <c r="B126" s="44">
        <v>100</v>
      </c>
      <c r="C126" s="43">
        <v>14</v>
      </c>
      <c r="D126" s="43">
        <v>10</v>
      </c>
      <c r="E126" s="43">
        <v>1257</v>
      </c>
      <c r="F126" s="43">
        <v>32</v>
      </c>
      <c r="G126" s="40">
        <v>43994</v>
      </c>
      <c r="H126" s="43">
        <v>0</v>
      </c>
      <c r="I126" s="41">
        <v>0</v>
      </c>
      <c r="J126" s="41">
        <v>0</v>
      </c>
      <c r="K126" s="41">
        <v>0</v>
      </c>
      <c r="L126" s="41">
        <v>1307</v>
      </c>
      <c r="M126" s="47">
        <v>1270</v>
      </c>
    </row>
    <row r="127" spans="1:13" ht="15.75" x14ac:dyDescent="0.25">
      <c r="A127" s="330"/>
      <c r="B127" s="40"/>
      <c r="C127" s="17"/>
      <c r="D127" s="308" t="s">
        <v>127</v>
      </c>
      <c r="E127" s="309"/>
      <c r="F127" s="310"/>
      <c r="G127" s="42" t="s">
        <v>128</v>
      </c>
      <c r="H127" s="43"/>
      <c r="I127" s="43"/>
      <c r="J127" s="43"/>
      <c r="K127" s="43"/>
      <c r="L127" s="43"/>
      <c r="M127" s="43"/>
    </row>
    <row r="128" spans="1:13" ht="15.75" x14ac:dyDescent="0.25">
      <c r="A128" s="330"/>
      <c r="B128" s="311"/>
      <c r="C128" s="312"/>
      <c r="D128" s="48" t="s">
        <v>77</v>
      </c>
      <c r="E128" s="48" t="s">
        <v>78</v>
      </c>
      <c r="F128" s="30" t="s">
        <v>280</v>
      </c>
      <c r="G128" s="302"/>
      <c r="H128" s="303"/>
      <c r="I128" s="303"/>
      <c r="J128" s="303"/>
      <c r="K128" s="303"/>
      <c r="L128" s="303"/>
      <c r="M128" s="304"/>
    </row>
    <row r="129" spans="1:13" ht="15.75" x14ac:dyDescent="0.25">
      <c r="A129" s="330"/>
      <c r="B129" s="313"/>
      <c r="C129" s="314"/>
      <c r="D129" s="43">
        <v>10</v>
      </c>
      <c r="E129" s="43">
        <v>290</v>
      </c>
      <c r="F129" s="43">
        <v>17</v>
      </c>
      <c r="G129" s="40">
        <v>43997</v>
      </c>
      <c r="H129" s="43">
        <v>0</v>
      </c>
      <c r="I129" s="43">
        <v>0</v>
      </c>
      <c r="J129" s="43">
        <v>0</v>
      </c>
      <c r="K129" s="43">
        <v>0</v>
      </c>
      <c r="L129" s="41">
        <v>290</v>
      </c>
      <c r="M129" s="47">
        <v>273</v>
      </c>
    </row>
    <row r="130" spans="1:13" ht="15.75" x14ac:dyDescent="0.25">
      <c r="A130" s="353" t="s">
        <v>284</v>
      </c>
      <c r="B130" s="354"/>
      <c r="C130" s="354"/>
      <c r="D130" s="354"/>
      <c r="E130" s="354"/>
      <c r="F130" s="354"/>
      <c r="G130" s="355"/>
      <c r="H130" s="320" t="s">
        <v>5</v>
      </c>
      <c r="I130" s="359"/>
      <c r="J130" s="359"/>
      <c r="K130" s="321"/>
      <c r="L130" s="47">
        <f>L91+L94+L99+L104+L107+L111+L118+L123+L126+L129</f>
        <v>8243</v>
      </c>
      <c r="M130" s="23">
        <f>M91+M96+M101+M104+M107+M108+M115+M120+M123+M126+M129</f>
        <v>7967</v>
      </c>
    </row>
    <row r="131" spans="1:13" ht="15.75" x14ac:dyDescent="0.25">
      <c r="A131" s="353"/>
      <c r="B131" s="354"/>
      <c r="C131" s="354"/>
      <c r="D131" s="354"/>
      <c r="E131" s="354"/>
      <c r="F131" s="354"/>
      <c r="G131" s="354"/>
      <c r="H131" s="354"/>
      <c r="I131" s="354"/>
      <c r="J131" s="354"/>
      <c r="K131" s="354"/>
      <c r="L131" s="354"/>
      <c r="M131" s="355"/>
    </row>
    <row r="132" spans="1:13" ht="15.75" x14ac:dyDescent="0.25">
      <c r="A132" s="43"/>
      <c r="B132" s="16"/>
      <c r="C132" s="16"/>
      <c r="D132" s="305" t="s">
        <v>123</v>
      </c>
      <c r="E132" s="306"/>
      <c r="F132" s="307"/>
      <c r="G132" s="51" t="s">
        <v>124</v>
      </c>
      <c r="H132" s="16" t="s">
        <v>8</v>
      </c>
      <c r="I132" s="16" t="s">
        <v>125</v>
      </c>
      <c r="J132" s="16" t="s">
        <v>79</v>
      </c>
      <c r="K132" s="16" t="s">
        <v>80</v>
      </c>
      <c r="L132" s="16" t="s">
        <v>126</v>
      </c>
      <c r="M132" s="16" t="s">
        <v>81</v>
      </c>
    </row>
    <row r="133" spans="1:13" ht="15.75" x14ac:dyDescent="0.25">
      <c r="A133" s="16" t="s">
        <v>122</v>
      </c>
      <c r="B133" s="46" t="s">
        <v>278</v>
      </c>
      <c r="C133" s="48" t="s">
        <v>279</v>
      </c>
      <c r="D133" s="48" t="s">
        <v>77</v>
      </c>
      <c r="E133" s="48" t="s">
        <v>78</v>
      </c>
      <c r="F133" s="30" t="s">
        <v>280</v>
      </c>
      <c r="G133" s="302"/>
      <c r="H133" s="303"/>
      <c r="I133" s="303"/>
      <c r="J133" s="303"/>
      <c r="K133" s="303"/>
      <c r="L133" s="303"/>
      <c r="M133" s="304"/>
    </row>
    <row r="134" spans="1:13" ht="15.75" x14ac:dyDescent="0.25">
      <c r="A134" s="329">
        <v>43995</v>
      </c>
      <c r="B134" s="336">
        <v>100</v>
      </c>
      <c r="C134" s="336">
        <v>10</v>
      </c>
      <c r="D134" s="336">
        <v>14</v>
      </c>
      <c r="E134" s="336">
        <v>1122</v>
      </c>
      <c r="F134" s="336">
        <v>30</v>
      </c>
      <c r="G134" s="329">
        <v>43997</v>
      </c>
      <c r="H134" s="326">
        <v>0</v>
      </c>
      <c r="I134" s="316">
        <v>0</v>
      </c>
      <c r="J134" s="316">
        <v>0</v>
      </c>
      <c r="K134" s="316">
        <f>-G139</f>
        <v>0</v>
      </c>
      <c r="L134" s="316">
        <v>1172</v>
      </c>
      <c r="M134" s="41">
        <v>922</v>
      </c>
    </row>
    <row r="135" spans="1:13" ht="15.75" x14ac:dyDescent="0.25">
      <c r="A135" s="330"/>
      <c r="B135" s="337"/>
      <c r="C135" s="337"/>
      <c r="D135" s="337"/>
      <c r="E135" s="337"/>
      <c r="F135" s="337"/>
      <c r="G135" s="330"/>
      <c r="H135" s="327"/>
      <c r="I135" s="317"/>
      <c r="J135" s="317"/>
      <c r="K135" s="317"/>
      <c r="L135" s="317"/>
      <c r="M135" s="41">
        <v>165</v>
      </c>
    </row>
    <row r="136" spans="1:13" ht="15.75" x14ac:dyDescent="0.25">
      <c r="A136" s="330"/>
      <c r="B136" s="337"/>
      <c r="C136" s="337"/>
      <c r="D136" s="337"/>
      <c r="E136" s="337"/>
      <c r="F136" s="337"/>
      <c r="G136" s="330"/>
      <c r="H136" s="327"/>
      <c r="I136" s="317"/>
      <c r="J136" s="317"/>
      <c r="K136" s="317"/>
      <c r="L136" s="317"/>
      <c r="M136" s="41">
        <v>50</v>
      </c>
    </row>
    <row r="137" spans="1:13" ht="15.75" x14ac:dyDescent="0.25">
      <c r="A137" s="330"/>
      <c r="B137" s="338"/>
      <c r="C137" s="338"/>
      <c r="D137" s="338"/>
      <c r="E137" s="338"/>
      <c r="F137" s="338"/>
      <c r="G137" s="331"/>
      <c r="H137" s="328"/>
      <c r="I137" s="318"/>
      <c r="J137" s="318"/>
      <c r="K137" s="318"/>
      <c r="L137" s="318"/>
      <c r="M137" s="47">
        <f>M134+M135+M136</f>
        <v>1137</v>
      </c>
    </row>
    <row r="138" spans="1:13" ht="15.75" x14ac:dyDescent="0.25">
      <c r="A138" s="330"/>
      <c r="B138" s="44"/>
      <c r="C138" s="17"/>
      <c r="D138" s="308" t="s">
        <v>127</v>
      </c>
      <c r="E138" s="309"/>
      <c r="F138" s="310"/>
      <c r="G138" s="42" t="s">
        <v>128</v>
      </c>
      <c r="H138" s="43"/>
      <c r="I138" s="43"/>
      <c r="J138" s="43"/>
      <c r="K138" s="43"/>
      <c r="L138" s="43"/>
      <c r="M138" s="43"/>
    </row>
    <row r="139" spans="1:13" ht="15.75" x14ac:dyDescent="0.25">
      <c r="A139" s="330"/>
      <c r="B139" s="311"/>
      <c r="C139" s="312"/>
      <c r="D139" s="48" t="s">
        <v>77</v>
      </c>
      <c r="E139" s="48" t="s">
        <v>78</v>
      </c>
      <c r="F139" s="30" t="s">
        <v>280</v>
      </c>
      <c r="G139" s="302"/>
      <c r="H139" s="303"/>
      <c r="I139" s="303"/>
      <c r="J139" s="303"/>
      <c r="K139" s="303"/>
      <c r="L139" s="303"/>
      <c r="M139" s="304"/>
    </row>
    <row r="140" spans="1:13" ht="15.75" x14ac:dyDescent="0.25">
      <c r="A140" s="330"/>
      <c r="B140" s="313"/>
      <c r="C140" s="314"/>
      <c r="D140" s="43">
        <v>9</v>
      </c>
      <c r="E140" s="43">
        <v>291</v>
      </c>
      <c r="F140" s="43">
        <v>21</v>
      </c>
      <c r="G140" s="40">
        <v>43997</v>
      </c>
      <c r="H140" s="43">
        <v>0</v>
      </c>
      <c r="I140" s="41">
        <v>0</v>
      </c>
      <c r="J140" s="41">
        <v>0</v>
      </c>
      <c r="K140" s="41">
        <v>0</v>
      </c>
      <c r="L140" s="41">
        <v>291</v>
      </c>
      <c r="M140" s="47">
        <v>271</v>
      </c>
    </row>
    <row r="141" spans="1:13" ht="15.75" x14ac:dyDescent="0.25">
      <c r="A141" s="43"/>
      <c r="B141" s="16"/>
      <c r="C141" s="16"/>
      <c r="D141" s="305" t="s">
        <v>123</v>
      </c>
      <c r="E141" s="306"/>
      <c r="F141" s="307"/>
      <c r="G141" s="51" t="s">
        <v>124</v>
      </c>
      <c r="H141" s="16" t="s">
        <v>8</v>
      </c>
      <c r="I141" s="16" t="s">
        <v>125</v>
      </c>
      <c r="J141" s="16" t="s">
        <v>79</v>
      </c>
      <c r="K141" s="16" t="s">
        <v>80</v>
      </c>
      <c r="L141" s="16" t="s">
        <v>126</v>
      </c>
      <c r="M141" s="16" t="s">
        <v>81</v>
      </c>
    </row>
    <row r="142" spans="1:13" ht="15.75" x14ac:dyDescent="0.25">
      <c r="A142" s="16" t="s">
        <v>122</v>
      </c>
      <c r="B142" s="46" t="s">
        <v>278</v>
      </c>
      <c r="C142" s="48" t="s">
        <v>279</v>
      </c>
      <c r="D142" s="48" t="s">
        <v>77</v>
      </c>
      <c r="E142" s="48" t="s">
        <v>78</v>
      </c>
      <c r="F142" s="30" t="s">
        <v>280</v>
      </c>
      <c r="G142" s="302"/>
      <c r="H142" s="303"/>
      <c r="I142" s="303"/>
      <c r="J142" s="303"/>
      <c r="K142" s="303"/>
      <c r="L142" s="303"/>
      <c r="M142" s="304"/>
    </row>
    <row r="143" spans="1:13" ht="15.75" x14ac:dyDescent="0.25">
      <c r="A143" s="315">
        <v>43965</v>
      </c>
      <c r="B143" s="44">
        <v>72</v>
      </c>
      <c r="C143" s="44">
        <v>10</v>
      </c>
      <c r="D143" s="44">
        <v>3</v>
      </c>
      <c r="E143" s="44">
        <v>742</v>
      </c>
      <c r="F143" s="44">
        <v>19</v>
      </c>
      <c r="G143" s="40">
        <v>43997</v>
      </c>
      <c r="H143" s="43">
        <v>0</v>
      </c>
      <c r="I143" s="41">
        <v>0</v>
      </c>
      <c r="J143" s="41">
        <v>0</v>
      </c>
      <c r="K143" s="41">
        <v>0</v>
      </c>
      <c r="L143" s="41">
        <v>778</v>
      </c>
      <c r="M143" s="47">
        <v>753</v>
      </c>
    </row>
    <row r="144" spans="1:13" ht="15.75" x14ac:dyDescent="0.25">
      <c r="A144" s="315"/>
      <c r="B144" s="40"/>
      <c r="C144" s="17"/>
      <c r="D144" s="332" t="s">
        <v>127</v>
      </c>
      <c r="E144" s="332"/>
      <c r="F144" s="332"/>
      <c r="G144" s="42" t="s">
        <v>128</v>
      </c>
      <c r="H144" s="43"/>
      <c r="I144" s="43"/>
      <c r="J144" s="43"/>
      <c r="K144" s="43"/>
      <c r="L144" s="43"/>
      <c r="M144" s="43"/>
    </row>
    <row r="145" spans="1:13" ht="15.75" x14ac:dyDescent="0.25">
      <c r="A145" s="315"/>
      <c r="B145" s="315"/>
      <c r="C145" s="315"/>
      <c r="D145" s="48" t="s">
        <v>77</v>
      </c>
      <c r="E145" s="48" t="s">
        <v>78</v>
      </c>
      <c r="F145" s="32" t="s">
        <v>280</v>
      </c>
      <c r="G145" s="345"/>
      <c r="H145" s="345"/>
      <c r="I145" s="345"/>
      <c r="J145" s="345"/>
      <c r="K145" s="345"/>
      <c r="L145" s="345"/>
      <c r="M145" s="345"/>
    </row>
    <row r="146" spans="1:13" ht="15.75" x14ac:dyDescent="0.25">
      <c r="A146" s="315"/>
      <c r="B146" s="315"/>
      <c r="C146" s="315"/>
      <c r="D146" s="43">
        <v>2</v>
      </c>
      <c r="E146" s="43">
        <v>221</v>
      </c>
      <c r="F146" s="43">
        <v>14</v>
      </c>
      <c r="G146" s="40">
        <v>43997</v>
      </c>
      <c r="H146" s="43">
        <v>0</v>
      </c>
      <c r="I146" s="41">
        <v>0</v>
      </c>
      <c r="J146" s="41">
        <v>0</v>
      </c>
      <c r="K146" s="41">
        <v>0</v>
      </c>
      <c r="L146" s="41">
        <v>221</v>
      </c>
      <c r="M146" s="47">
        <v>207</v>
      </c>
    </row>
    <row r="147" spans="1:13" ht="15.75" x14ac:dyDescent="0.25">
      <c r="A147" s="319" t="s">
        <v>285</v>
      </c>
      <c r="B147" s="319"/>
      <c r="C147" s="319"/>
      <c r="D147" s="319"/>
      <c r="E147" s="319"/>
      <c r="F147" s="319"/>
      <c r="G147" s="319"/>
      <c r="H147" s="342" t="s">
        <v>5</v>
      </c>
      <c r="I147" s="342"/>
      <c r="J147" s="342"/>
      <c r="K147" s="342"/>
      <c r="L147" s="47">
        <f>L134+L140+L143+L146</f>
        <v>2462</v>
      </c>
      <c r="M147" s="23">
        <f>M137+M140+M143+M146</f>
        <v>2368</v>
      </c>
    </row>
    <row r="148" spans="1:13" ht="15.75" x14ac:dyDescent="0.25">
      <c r="A148" s="339"/>
      <c r="B148" s="341"/>
      <c r="C148" s="341"/>
      <c r="D148" s="341"/>
      <c r="E148" s="341"/>
      <c r="F148" s="341"/>
      <c r="G148" s="341"/>
      <c r="H148" s="341"/>
      <c r="I148" s="341"/>
      <c r="J148" s="341"/>
      <c r="K148" s="341"/>
      <c r="L148" s="341"/>
      <c r="M148" s="340"/>
    </row>
    <row r="149" spans="1:13" ht="15.75" x14ac:dyDescent="0.25">
      <c r="A149" s="43"/>
      <c r="B149" s="16"/>
      <c r="C149" s="16"/>
      <c r="D149" s="305" t="s">
        <v>123</v>
      </c>
      <c r="E149" s="306"/>
      <c r="F149" s="307"/>
      <c r="G149" s="51" t="s">
        <v>124</v>
      </c>
      <c r="H149" s="16" t="s">
        <v>8</v>
      </c>
      <c r="I149" s="16" t="s">
        <v>125</v>
      </c>
      <c r="J149" s="16" t="s">
        <v>79</v>
      </c>
      <c r="K149" s="16" t="s">
        <v>80</v>
      </c>
      <c r="L149" s="16" t="s">
        <v>126</v>
      </c>
      <c r="M149" s="16" t="s">
        <v>81</v>
      </c>
    </row>
    <row r="150" spans="1:13" ht="15.75" x14ac:dyDescent="0.25">
      <c r="A150" s="16" t="s">
        <v>122</v>
      </c>
      <c r="B150" s="46" t="s">
        <v>278</v>
      </c>
      <c r="C150" s="48" t="s">
        <v>279</v>
      </c>
      <c r="D150" s="48" t="s">
        <v>77</v>
      </c>
      <c r="E150" s="48" t="s">
        <v>78</v>
      </c>
      <c r="F150" s="30" t="s">
        <v>280</v>
      </c>
      <c r="G150" s="302"/>
      <c r="H150" s="303"/>
      <c r="I150" s="303"/>
      <c r="J150" s="303"/>
      <c r="K150" s="303"/>
      <c r="L150" s="303"/>
      <c r="M150" s="304"/>
    </row>
    <row r="151" spans="1:13" ht="15.75" x14ac:dyDescent="0.25">
      <c r="A151" s="329">
        <v>43966</v>
      </c>
      <c r="B151" s="44">
        <v>100</v>
      </c>
      <c r="C151" s="43">
        <v>10</v>
      </c>
      <c r="D151" s="43">
        <v>12</v>
      </c>
      <c r="E151" s="43">
        <v>1388</v>
      </c>
      <c r="F151" s="43">
        <v>36</v>
      </c>
      <c r="G151" s="40">
        <v>43997</v>
      </c>
      <c r="H151" s="43">
        <v>0</v>
      </c>
      <c r="I151" s="41">
        <v>0</v>
      </c>
      <c r="J151" s="41">
        <v>0</v>
      </c>
      <c r="K151" s="41">
        <v>0</v>
      </c>
      <c r="L151" s="41">
        <v>1438</v>
      </c>
      <c r="M151" s="47">
        <v>1393</v>
      </c>
    </row>
    <row r="152" spans="1:13" ht="15.75" x14ac:dyDescent="0.25">
      <c r="A152" s="330"/>
      <c r="B152" s="40"/>
      <c r="C152" s="17"/>
      <c r="D152" s="308" t="s">
        <v>127</v>
      </c>
      <c r="E152" s="309"/>
      <c r="F152" s="310"/>
      <c r="G152" s="42" t="s">
        <v>128</v>
      </c>
      <c r="H152" s="43"/>
      <c r="I152" s="43"/>
      <c r="J152" s="43"/>
      <c r="K152" s="43"/>
      <c r="L152" s="43"/>
      <c r="M152" s="43"/>
    </row>
    <row r="153" spans="1:13" ht="15.75" x14ac:dyDescent="0.25">
      <c r="A153" s="330"/>
      <c r="B153" s="311"/>
      <c r="C153" s="312"/>
      <c r="D153" s="48" t="s">
        <v>77</v>
      </c>
      <c r="E153" s="48" t="s">
        <v>78</v>
      </c>
      <c r="F153" s="30" t="s">
        <v>280</v>
      </c>
      <c r="G153" s="302"/>
      <c r="H153" s="303"/>
      <c r="I153" s="303"/>
      <c r="J153" s="303"/>
      <c r="K153" s="303"/>
      <c r="L153" s="303"/>
      <c r="M153" s="304"/>
    </row>
    <row r="154" spans="1:13" ht="15.75" x14ac:dyDescent="0.25">
      <c r="A154" s="330"/>
      <c r="B154" s="313"/>
      <c r="C154" s="314"/>
      <c r="D154" s="360">
        <v>10</v>
      </c>
      <c r="E154" s="360">
        <v>290</v>
      </c>
      <c r="F154" s="360">
        <v>16</v>
      </c>
      <c r="G154" s="329">
        <v>43999</v>
      </c>
      <c r="H154" s="326">
        <v>0</v>
      </c>
      <c r="I154" s="316">
        <v>0</v>
      </c>
      <c r="J154" s="316">
        <v>0</v>
      </c>
      <c r="K154" s="316">
        <v>0</v>
      </c>
      <c r="L154" s="316">
        <v>290</v>
      </c>
      <c r="M154" s="41">
        <v>204</v>
      </c>
    </row>
    <row r="155" spans="1:13" ht="15.75" x14ac:dyDescent="0.25">
      <c r="A155" s="330"/>
      <c r="B155" s="313"/>
      <c r="C155" s="314"/>
      <c r="D155" s="361"/>
      <c r="E155" s="361"/>
      <c r="F155" s="361"/>
      <c r="G155" s="330"/>
      <c r="H155" s="327"/>
      <c r="I155" s="317"/>
      <c r="J155" s="317"/>
      <c r="K155" s="317"/>
      <c r="L155" s="317"/>
      <c r="M155" s="41">
        <v>70</v>
      </c>
    </row>
    <row r="156" spans="1:13" ht="15.75" x14ac:dyDescent="0.25">
      <c r="A156" s="330"/>
      <c r="B156" s="339"/>
      <c r="C156" s="340"/>
      <c r="D156" s="362"/>
      <c r="E156" s="362"/>
      <c r="F156" s="362"/>
      <c r="G156" s="331"/>
      <c r="H156" s="328"/>
      <c r="I156" s="318"/>
      <c r="J156" s="318"/>
      <c r="K156" s="318"/>
      <c r="L156" s="318"/>
      <c r="M156" s="24">
        <f>M154+M155</f>
        <v>274</v>
      </c>
    </row>
    <row r="157" spans="1:13" ht="15.75" x14ac:dyDescent="0.25">
      <c r="A157" s="333"/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5"/>
    </row>
    <row r="158" spans="1:13" ht="15.75" x14ac:dyDescent="0.25">
      <c r="A158" s="43"/>
      <c r="B158" s="16"/>
      <c r="C158" s="16"/>
      <c r="D158" s="305" t="s">
        <v>123</v>
      </c>
      <c r="E158" s="306"/>
      <c r="F158" s="307"/>
      <c r="G158" s="51" t="s">
        <v>124</v>
      </c>
      <c r="H158" s="16" t="s">
        <v>8</v>
      </c>
      <c r="I158" s="16" t="s">
        <v>125</v>
      </c>
      <c r="J158" s="16" t="s">
        <v>79</v>
      </c>
      <c r="K158" s="16" t="s">
        <v>80</v>
      </c>
      <c r="L158" s="16" t="s">
        <v>126</v>
      </c>
      <c r="M158" s="16" t="s">
        <v>81</v>
      </c>
    </row>
    <row r="159" spans="1:13" ht="15.75" x14ac:dyDescent="0.25">
      <c r="A159" s="16" t="s">
        <v>122</v>
      </c>
      <c r="B159" s="46" t="s">
        <v>278</v>
      </c>
      <c r="C159" s="48" t="s">
        <v>279</v>
      </c>
      <c r="D159" s="48" t="s">
        <v>77</v>
      </c>
      <c r="E159" s="48" t="s">
        <v>78</v>
      </c>
      <c r="F159" s="30" t="s">
        <v>280</v>
      </c>
      <c r="G159" s="302"/>
      <c r="H159" s="303"/>
      <c r="I159" s="303"/>
      <c r="J159" s="303"/>
      <c r="K159" s="303"/>
      <c r="L159" s="303"/>
      <c r="M159" s="304"/>
    </row>
    <row r="160" spans="1:13" ht="15.75" x14ac:dyDescent="0.25">
      <c r="A160" s="329">
        <v>43967</v>
      </c>
      <c r="B160" s="44">
        <v>100</v>
      </c>
      <c r="C160" s="43">
        <v>14</v>
      </c>
      <c r="D160" s="43">
        <v>15</v>
      </c>
      <c r="E160" s="43">
        <v>1385</v>
      </c>
      <c r="F160" s="43">
        <v>42</v>
      </c>
      <c r="G160" s="40">
        <v>43998</v>
      </c>
      <c r="H160" s="43">
        <v>0</v>
      </c>
      <c r="I160" s="41">
        <v>0</v>
      </c>
      <c r="J160" s="41">
        <v>0</v>
      </c>
      <c r="K160" s="41">
        <v>0</v>
      </c>
      <c r="L160" s="41">
        <v>1435</v>
      </c>
      <c r="M160" s="47">
        <v>1385</v>
      </c>
    </row>
    <row r="161" spans="1:13" ht="15.75" x14ac:dyDescent="0.25">
      <c r="A161" s="330"/>
      <c r="B161" s="40"/>
      <c r="C161" s="17"/>
      <c r="D161" s="308" t="s">
        <v>127</v>
      </c>
      <c r="E161" s="309"/>
      <c r="F161" s="310"/>
      <c r="G161" s="42" t="s">
        <v>128</v>
      </c>
      <c r="H161" s="43"/>
      <c r="I161" s="43"/>
      <c r="J161" s="43"/>
      <c r="K161" s="43"/>
      <c r="L161" s="43"/>
      <c r="M161" s="43"/>
    </row>
    <row r="162" spans="1:13" ht="15.75" x14ac:dyDescent="0.25">
      <c r="A162" s="330"/>
      <c r="B162" s="311"/>
      <c r="C162" s="312"/>
      <c r="D162" s="48" t="s">
        <v>77</v>
      </c>
      <c r="E162" s="48" t="s">
        <v>78</v>
      </c>
      <c r="F162" s="30" t="s">
        <v>280</v>
      </c>
      <c r="G162" s="302"/>
      <c r="H162" s="303"/>
      <c r="I162" s="303"/>
      <c r="J162" s="303"/>
      <c r="K162" s="303"/>
      <c r="L162" s="303"/>
      <c r="M162" s="304"/>
    </row>
    <row r="163" spans="1:13" ht="15.75" x14ac:dyDescent="0.25">
      <c r="A163" s="330"/>
      <c r="B163" s="313"/>
      <c r="C163" s="314"/>
      <c r="D163" s="43">
        <v>10</v>
      </c>
      <c r="E163" s="43">
        <v>290</v>
      </c>
      <c r="F163" s="43">
        <v>19</v>
      </c>
      <c r="G163" s="40">
        <v>43999</v>
      </c>
      <c r="H163" s="43">
        <v>0</v>
      </c>
      <c r="I163" s="41">
        <v>0</v>
      </c>
      <c r="J163" s="41">
        <v>0</v>
      </c>
      <c r="K163" s="41">
        <v>0</v>
      </c>
      <c r="L163" s="41">
        <v>290</v>
      </c>
      <c r="M163" s="47">
        <v>271</v>
      </c>
    </row>
    <row r="164" spans="1:13" ht="15.75" x14ac:dyDescent="0.25">
      <c r="A164" s="331"/>
      <c r="B164" s="302"/>
      <c r="C164" s="303"/>
      <c r="D164" s="303"/>
      <c r="E164" s="303"/>
      <c r="F164" s="303"/>
      <c r="G164" s="303"/>
      <c r="H164" s="303"/>
      <c r="I164" s="303"/>
      <c r="J164" s="303"/>
      <c r="K164" s="303"/>
      <c r="L164" s="303"/>
      <c r="M164" s="304"/>
    </row>
    <row r="165" spans="1:13" ht="15.75" x14ac:dyDescent="0.25">
      <c r="A165" s="43"/>
      <c r="B165" s="16"/>
      <c r="C165" s="16"/>
      <c r="D165" s="305" t="s">
        <v>123</v>
      </c>
      <c r="E165" s="306"/>
      <c r="F165" s="307"/>
      <c r="G165" s="51" t="s">
        <v>124</v>
      </c>
      <c r="H165" s="16" t="s">
        <v>8</v>
      </c>
      <c r="I165" s="16" t="s">
        <v>125</v>
      </c>
      <c r="J165" s="16" t="s">
        <v>79</v>
      </c>
      <c r="K165" s="16" t="s">
        <v>80</v>
      </c>
      <c r="L165" s="16" t="s">
        <v>126</v>
      </c>
      <c r="M165" s="16" t="s">
        <v>81</v>
      </c>
    </row>
    <row r="166" spans="1:13" ht="15.75" x14ac:dyDescent="0.25">
      <c r="A166" s="16" t="s">
        <v>122</v>
      </c>
      <c r="B166" s="46" t="s">
        <v>278</v>
      </c>
      <c r="C166" s="48" t="s">
        <v>279</v>
      </c>
      <c r="D166" s="48" t="s">
        <v>77</v>
      </c>
      <c r="E166" s="48" t="s">
        <v>78</v>
      </c>
      <c r="F166" s="30" t="s">
        <v>280</v>
      </c>
      <c r="G166" s="302"/>
      <c r="H166" s="303"/>
      <c r="I166" s="303"/>
      <c r="J166" s="303"/>
      <c r="K166" s="303"/>
      <c r="L166" s="303"/>
      <c r="M166" s="304"/>
    </row>
    <row r="167" spans="1:13" ht="15.75" x14ac:dyDescent="0.25">
      <c r="A167" s="329">
        <v>43968</v>
      </c>
      <c r="B167" s="44">
        <v>100</v>
      </c>
      <c r="C167" s="43">
        <v>13</v>
      </c>
      <c r="D167" s="43">
        <v>18</v>
      </c>
      <c r="E167" s="43">
        <v>1382</v>
      </c>
      <c r="F167" s="43">
        <v>33</v>
      </c>
      <c r="G167" s="40">
        <v>43999</v>
      </c>
      <c r="H167" s="43">
        <v>0</v>
      </c>
      <c r="I167" s="41">
        <v>0</v>
      </c>
      <c r="J167" s="41">
        <v>0</v>
      </c>
      <c r="K167" s="41">
        <v>0</v>
      </c>
      <c r="L167" s="41">
        <v>1432</v>
      </c>
      <c r="M167" s="47">
        <v>1396</v>
      </c>
    </row>
    <row r="168" spans="1:13" ht="15.75" x14ac:dyDescent="0.25">
      <c r="A168" s="330"/>
      <c r="B168" s="40"/>
      <c r="C168" s="17"/>
      <c r="D168" s="308" t="s">
        <v>127</v>
      </c>
      <c r="E168" s="309"/>
      <c r="F168" s="310"/>
      <c r="G168" s="42" t="s">
        <v>128</v>
      </c>
      <c r="H168" s="43"/>
      <c r="I168" s="43"/>
      <c r="J168" s="43"/>
      <c r="K168" s="43"/>
      <c r="L168" s="43"/>
      <c r="M168" s="43"/>
    </row>
    <row r="169" spans="1:13" ht="15.75" x14ac:dyDescent="0.25">
      <c r="A169" s="330"/>
      <c r="B169" s="311"/>
      <c r="C169" s="312"/>
      <c r="D169" s="48" t="s">
        <v>77</v>
      </c>
      <c r="E169" s="48" t="s">
        <v>78</v>
      </c>
      <c r="F169" s="30" t="s">
        <v>280</v>
      </c>
      <c r="G169" s="302"/>
      <c r="H169" s="303"/>
      <c r="I169" s="303"/>
      <c r="J169" s="303"/>
      <c r="K169" s="303"/>
      <c r="L169" s="303"/>
      <c r="M169" s="304"/>
    </row>
    <row r="170" spans="1:13" ht="15.75" x14ac:dyDescent="0.25">
      <c r="A170" s="330"/>
      <c r="B170" s="313"/>
      <c r="C170" s="314"/>
      <c r="D170" s="43">
        <v>9</v>
      </c>
      <c r="E170" s="43">
        <v>291</v>
      </c>
      <c r="F170" s="43">
        <v>16</v>
      </c>
      <c r="G170" s="40">
        <v>44000</v>
      </c>
      <c r="H170" s="43">
        <v>0</v>
      </c>
      <c r="I170" s="41">
        <v>0</v>
      </c>
      <c r="J170" s="41">
        <v>0</v>
      </c>
      <c r="K170" s="41">
        <v>0</v>
      </c>
      <c r="L170" s="41">
        <v>291</v>
      </c>
      <c r="M170" s="47">
        <v>274</v>
      </c>
    </row>
    <row r="171" spans="1:13" ht="15.75" x14ac:dyDescent="0.25">
      <c r="A171" s="36"/>
      <c r="B171" s="302"/>
      <c r="C171" s="303"/>
      <c r="D171" s="303"/>
      <c r="E171" s="303"/>
      <c r="F171" s="303"/>
      <c r="G171" s="303"/>
      <c r="H171" s="303"/>
      <c r="I171" s="303"/>
      <c r="J171" s="303"/>
      <c r="K171" s="303"/>
      <c r="L171" s="303"/>
      <c r="M171" s="304"/>
    </row>
    <row r="172" spans="1:13" ht="15.75" x14ac:dyDescent="0.25">
      <c r="A172" s="37"/>
      <c r="B172" s="16"/>
      <c r="C172" s="16"/>
      <c r="D172" s="305" t="s">
        <v>123</v>
      </c>
      <c r="E172" s="306"/>
      <c r="F172" s="307"/>
      <c r="G172" s="51" t="s">
        <v>124</v>
      </c>
      <c r="H172" s="16" t="s">
        <v>8</v>
      </c>
      <c r="I172" s="16" t="s">
        <v>125</v>
      </c>
      <c r="J172" s="16" t="s">
        <v>79</v>
      </c>
      <c r="K172" s="16" t="s">
        <v>80</v>
      </c>
      <c r="L172" s="16" t="s">
        <v>126</v>
      </c>
      <c r="M172" s="16" t="s">
        <v>81</v>
      </c>
    </row>
    <row r="173" spans="1:13" ht="15.75" x14ac:dyDescent="0.25">
      <c r="A173" s="16" t="s">
        <v>122</v>
      </c>
      <c r="B173" s="46" t="s">
        <v>278</v>
      </c>
      <c r="C173" s="48" t="s">
        <v>279</v>
      </c>
      <c r="D173" s="48" t="s">
        <v>77</v>
      </c>
      <c r="E173" s="48" t="s">
        <v>78</v>
      </c>
      <c r="F173" s="30" t="s">
        <v>280</v>
      </c>
      <c r="G173" s="302"/>
      <c r="H173" s="303"/>
      <c r="I173" s="303"/>
      <c r="J173" s="303"/>
      <c r="K173" s="303"/>
      <c r="L173" s="303"/>
      <c r="M173" s="304"/>
    </row>
    <row r="174" spans="1:13" ht="15.75" x14ac:dyDescent="0.25">
      <c r="A174" s="315">
        <v>43969</v>
      </c>
      <c r="B174" s="336">
        <v>100</v>
      </c>
      <c r="C174" s="326">
        <v>11</v>
      </c>
      <c r="D174" s="326">
        <v>4</v>
      </c>
      <c r="E174" s="326">
        <v>1396</v>
      </c>
      <c r="F174" s="326">
        <v>33</v>
      </c>
      <c r="G174" s="329">
        <v>44000</v>
      </c>
      <c r="H174" s="336">
        <v>0</v>
      </c>
      <c r="I174" s="316">
        <v>0</v>
      </c>
      <c r="J174" s="316">
        <v>0</v>
      </c>
      <c r="K174" s="316">
        <v>0</v>
      </c>
      <c r="L174" s="316">
        <v>1446</v>
      </c>
      <c r="M174" s="41">
        <v>1387</v>
      </c>
    </row>
    <row r="175" spans="1:13" ht="15.75" x14ac:dyDescent="0.25">
      <c r="A175" s="315"/>
      <c r="B175" s="337"/>
      <c r="C175" s="327"/>
      <c r="D175" s="327"/>
      <c r="E175" s="327"/>
      <c r="F175" s="327"/>
      <c r="G175" s="330"/>
      <c r="H175" s="337"/>
      <c r="I175" s="317"/>
      <c r="J175" s="317"/>
      <c r="K175" s="317"/>
      <c r="L175" s="317"/>
      <c r="M175" s="41">
        <v>20</v>
      </c>
    </row>
    <row r="176" spans="1:13" ht="15.75" x14ac:dyDescent="0.25">
      <c r="A176" s="315"/>
      <c r="B176" s="338"/>
      <c r="C176" s="328"/>
      <c r="D176" s="328"/>
      <c r="E176" s="328"/>
      <c r="F176" s="328"/>
      <c r="G176" s="331"/>
      <c r="H176" s="338"/>
      <c r="I176" s="318"/>
      <c r="J176" s="318"/>
      <c r="K176" s="318"/>
      <c r="L176" s="318"/>
      <c r="M176" s="47">
        <f>M174+M175</f>
        <v>1407</v>
      </c>
    </row>
    <row r="177" spans="1:13" ht="15.75" x14ac:dyDescent="0.25">
      <c r="A177" s="315"/>
      <c r="B177" s="40"/>
      <c r="C177" s="17"/>
      <c r="D177" s="308" t="s">
        <v>127</v>
      </c>
      <c r="E177" s="309"/>
      <c r="F177" s="310"/>
      <c r="G177" s="42" t="s">
        <v>128</v>
      </c>
      <c r="H177" s="43"/>
      <c r="I177" s="43"/>
      <c r="J177" s="43"/>
      <c r="K177" s="43"/>
      <c r="L177" s="43"/>
      <c r="M177" s="43"/>
    </row>
    <row r="178" spans="1:13" ht="15.75" x14ac:dyDescent="0.25">
      <c r="A178" s="315"/>
      <c r="B178" s="311"/>
      <c r="C178" s="312"/>
      <c r="D178" s="48" t="s">
        <v>77</v>
      </c>
      <c r="E178" s="48" t="s">
        <v>78</v>
      </c>
      <c r="F178" s="30" t="s">
        <v>280</v>
      </c>
      <c r="G178" s="302"/>
      <c r="H178" s="303"/>
      <c r="I178" s="303"/>
      <c r="J178" s="303"/>
      <c r="K178" s="303"/>
      <c r="L178" s="303"/>
      <c r="M178" s="304"/>
    </row>
    <row r="179" spans="1:13" ht="15.75" x14ac:dyDescent="0.25">
      <c r="A179" s="315"/>
      <c r="B179" s="313"/>
      <c r="C179" s="314"/>
      <c r="D179" s="43">
        <v>9</v>
      </c>
      <c r="E179" s="43">
        <v>291</v>
      </c>
      <c r="F179" s="43">
        <v>19</v>
      </c>
      <c r="G179" s="40">
        <v>44001</v>
      </c>
      <c r="H179" s="43">
        <v>0</v>
      </c>
      <c r="I179" s="41">
        <v>0</v>
      </c>
      <c r="J179" s="41">
        <v>0</v>
      </c>
      <c r="K179" s="41">
        <v>0</v>
      </c>
      <c r="L179" s="41">
        <v>291</v>
      </c>
      <c r="M179" s="47">
        <v>277</v>
      </c>
    </row>
    <row r="180" spans="1:13" ht="15.75" x14ac:dyDescent="0.25">
      <c r="A180" s="333"/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5"/>
    </row>
    <row r="181" spans="1:13" ht="15.75" x14ac:dyDescent="0.25">
      <c r="A181" s="37"/>
      <c r="B181" s="16"/>
      <c r="C181" s="16"/>
      <c r="D181" s="305" t="s">
        <v>123</v>
      </c>
      <c r="E181" s="306"/>
      <c r="F181" s="307"/>
      <c r="G181" s="51" t="s">
        <v>124</v>
      </c>
      <c r="H181" s="16" t="s">
        <v>8</v>
      </c>
      <c r="I181" s="16" t="s">
        <v>125</v>
      </c>
      <c r="J181" s="16" t="s">
        <v>79</v>
      </c>
      <c r="K181" s="16" t="s">
        <v>80</v>
      </c>
      <c r="L181" s="16" t="s">
        <v>126</v>
      </c>
      <c r="M181" s="16" t="s">
        <v>81</v>
      </c>
    </row>
    <row r="182" spans="1:13" ht="15.75" x14ac:dyDescent="0.25">
      <c r="A182" s="16" t="s">
        <v>122</v>
      </c>
      <c r="B182" s="46" t="s">
        <v>278</v>
      </c>
      <c r="C182" s="48" t="s">
        <v>279</v>
      </c>
      <c r="D182" s="48" t="s">
        <v>77</v>
      </c>
      <c r="E182" s="48" t="s">
        <v>78</v>
      </c>
      <c r="F182" s="30" t="s">
        <v>280</v>
      </c>
      <c r="G182" s="302"/>
      <c r="H182" s="303"/>
      <c r="I182" s="303"/>
      <c r="J182" s="303"/>
      <c r="K182" s="303"/>
      <c r="L182" s="303"/>
      <c r="M182" s="304"/>
    </row>
    <row r="183" spans="1:13" ht="15.75" x14ac:dyDescent="0.25">
      <c r="A183" s="329">
        <v>43970</v>
      </c>
      <c r="B183" s="44">
        <v>100</v>
      </c>
      <c r="C183" s="43">
        <v>12</v>
      </c>
      <c r="D183" s="43">
        <v>12</v>
      </c>
      <c r="E183" s="43">
        <v>1388</v>
      </c>
      <c r="F183" s="43">
        <v>32</v>
      </c>
      <c r="G183" s="40">
        <v>44001</v>
      </c>
      <c r="H183" s="43">
        <v>0</v>
      </c>
      <c r="I183" s="41">
        <v>0</v>
      </c>
      <c r="J183" s="41">
        <v>0</v>
      </c>
      <c r="K183" s="41">
        <v>0</v>
      </c>
      <c r="L183" s="41">
        <v>1438</v>
      </c>
      <c r="M183" s="41">
        <v>1326</v>
      </c>
    </row>
    <row r="184" spans="1:13" ht="15.75" x14ac:dyDescent="0.25">
      <c r="A184" s="330"/>
      <c r="B184" s="44"/>
      <c r="C184" s="43"/>
      <c r="D184" s="43"/>
      <c r="E184" s="43"/>
      <c r="F184" s="43"/>
      <c r="G184" s="43"/>
      <c r="H184" s="43"/>
      <c r="I184" s="41"/>
      <c r="J184" s="41"/>
      <c r="K184" s="41"/>
      <c r="L184" s="41"/>
      <c r="M184" s="41">
        <v>70</v>
      </c>
    </row>
    <row r="185" spans="1:13" ht="15.75" x14ac:dyDescent="0.25">
      <c r="A185" s="330"/>
      <c r="B185" s="40"/>
      <c r="C185" s="43"/>
      <c r="D185" s="43"/>
      <c r="E185" s="43"/>
      <c r="F185" s="43"/>
      <c r="G185" s="40"/>
      <c r="H185" s="44"/>
      <c r="I185" s="41"/>
      <c r="J185" s="41"/>
      <c r="K185" s="41"/>
      <c r="L185" s="41"/>
      <c r="M185" s="47">
        <f>M183+M184</f>
        <v>1396</v>
      </c>
    </row>
    <row r="186" spans="1:13" ht="15.75" x14ac:dyDescent="0.25">
      <c r="A186" s="330"/>
      <c r="B186" s="40"/>
      <c r="C186" s="17"/>
      <c r="D186" s="308" t="s">
        <v>127</v>
      </c>
      <c r="E186" s="309"/>
      <c r="F186" s="310"/>
      <c r="G186" s="42" t="s">
        <v>128</v>
      </c>
      <c r="H186" s="43"/>
      <c r="I186" s="43"/>
      <c r="J186" s="43"/>
      <c r="K186" s="43"/>
      <c r="L186" s="43"/>
      <c r="M186" s="43"/>
    </row>
    <row r="187" spans="1:13" ht="15.75" x14ac:dyDescent="0.25">
      <c r="A187" s="330"/>
      <c r="B187" s="311"/>
      <c r="C187" s="312"/>
      <c r="D187" s="48" t="s">
        <v>77</v>
      </c>
      <c r="E187" s="48" t="s">
        <v>78</v>
      </c>
      <c r="F187" s="30" t="s">
        <v>280</v>
      </c>
      <c r="G187" s="302"/>
      <c r="H187" s="303"/>
      <c r="I187" s="303"/>
      <c r="J187" s="303"/>
      <c r="K187" s="303"/>
      <c r="L187" s="303"/>
      <c r="M187" s="304"/>
    </row>
    <row r="188" spans="1:13" ht="15.75" x14ac:dyDescent="0.25">
      <c r="A188" s="330"/>
      <c r="B188" s="313"/>
      <c r="C188" s="314"/>
      <c r="D188" s="43">
        <v>17</v>
      </c>
      <c r="E188" s="43">
        <v>283</v>
      </c>
      <c r="F188" s="43">
        <v>13</v>
      </c>
      <c r="G188" s="40">
        <v>44004</v>
      </c>
      <c r="H188" s="43">
        <v>0</v>
      </c>
      <c r="I188" s="41">
        <v>0</v>
      </c>
      <c r="J188" s="41">
        <v>0</v>
      </c>
      <c r="K188" s="41">
        <v>0</v>
      </c>
      <c r="L188" s="41">
        <v>283</v>
      </c>
      <c r="M188" s="47">
        <v>266</v>
      </c>
    </row>
    <row r="189" spans="1:13" ht="15.75" x14ac:dyDescent="0.25">
      <c r="A189" s="330"/>
      <c r="B189" s="339"/>
      <c r="C189" s="340"/>
      <c r="D189" s="43"/>
      <c r="E189" s="43"/>
      <c r="F189" s="43"/>
      <c r="G189" s="40"/>
      <c r="H189" s="43"/>
      <c r="I189" s="41"/>
      <c r="J189" s="41"/>
      <c r="K189" s="41"/>
      <c r="L189" s="41"/>
      <c r="M189" s="41"/>
    </row>
    <row r="190" spans="1:13" ht="15.75" x14ac:dyDescent="0.25">
      <c r="A190" s="331"/>
      <c r="B190" s="38"/>
      <c r="C190" s="38"/>
      <c r="D190" s="38"/>
      <c r="E190" s="38"/>
      <c r="F190" s="38"/>
      <c r="G190" s="38"/>
      <c r="H190" s="38"/>
      <c r="I190" s="38"/>
      <c r="J190" s="41"/>
      <c r="K190" s="38"/>
      <c r="L190" s="38"/>
      <c r="M190" s="39"/>
    </row>
    <row r="191" spans="1:13" ht="15.75" x14ac:dyDescent="0.25">
      <c r="A191" s="319" t="s">
        <v>286</v>
      </c>
      <c r="B191" s="319"/>
      <c r="C191" s="319"/>
      <c r="D191" s="319"/>
      <c r="E191" s="319"/>
      <c r="F191" s="319"/>
      <c r="G191" s="319"/>
      <c r="H191" s="342" t="s">
        <v>5</v>
      </c>
      <c r="I191" s="342"/>
      <c r="J191" s="342"/>
      <c r="K191" s="342"/>
      <c r="L191" s="47">
        <f>L151+L154+L160+L163+L167+L170+L174+L179+L183+L188</f>
        <v>8634</v>
      </c>
      <c r="M191" s="23">
        <f>M151+M156+M160+M163+M167+M170+M176+M179+M185+M188</f>
        <v>8339</v>
      </c>
    </row>
    <row r="192" spans="1:13" ht="15.75" x14ac:dyDescent="0.25">
      <c r="A192" s="45"/>
      <c r="B192" s="38"/>
      <c r="C192" s="38"/>
      <c r="D192" s="38"/>
      <c r="E192" s="38"/>
      <c r="F192" s="38"/>
      <c r="G192" s="38"/>
      <c r="H192" s="38"/>
      <c r="I192" s="38"/>
      <c r="J192" s="41"/>
      <c r="K192" s="38"/>
      <c r="L192" s="38"/>
      <c r="M192" s="39"/>
    </row>
    <row r="193" spans="1:13" ht="15.75" x14ac:dyDescent="0.25">
      <c r="A193" s="37"/>
      <c r="B193" s="16"/>
      <c r="C193" s="16"/>
      <c r="D193" s="305" t="s">
        <v>123</v>
      </c>
      <c r="E193" s="306"/>
      <c r="F193" s="307"/>
      <c r="G193" s="51" t="s">
        <v>124</v>
      </c>
      <c r="H193" s="16" t="s">
        <v>8</v>
      </c>
      <c r="I193" s="16" t="s">
        <v>125</v>
      </c>
      <c r="J193" s="16" t="s">
        <v>79</v>
      </c>
      <c r="K193" s="16" t="s">
        <v>80</v>
      </c>
      <c r="L193" s="16" t="s">
        <v>126</v>
      </c>
      <c r="M193" s="16" t="s">
        <v>81</v>
      </c>
    </row>
    <row r="194" spans="1:13" ht="15.75" x14ac:dyDescent="0.25">
      <c r="A194" s="16" t="s">
        <v>122</v>
      </c>
      <c r="B194" s="46" t="s">
        <v>278</v>
      </c>
      <c r="C194" s="48" t="s">
        <v>279</v>
      </c>
      <c r="D194" s="48" t="s">
        <v>77</v>
      </c>
      <c r="E194" s="48" t="s">
        <v>78</v>
      </c>
      <c r="F194" s="30" t="s">
        <v>280</v>
      </c>
      <c r="G194" s="302"/>
      <c r="H194" s="303"/>
      <c r="I194" s="303"/>
      <c r="J194" s="303"/>
      <c r="K194" s="303"/>
      <c r="L194" s="303"/>
      <c r="M194" s="304"/>
    </row>
    <row r="195" spans="1:13" ht="15.75" x14ac:dyDescent="0.25">
      <c r="A195" s="329">
        <v>43971</v>
      </c>
      <c r="B195" s="44">
        <v>100</v>
      </c>
      <c r="C195" s="43">
        <v>11</v>
      </c>
      <c r="D195" s="43">
        <v>15</v>
      </c>
      <c r="E195" s="43">
        <v>1189</v>
      </c>
      <c r="F195" s="43">
        <v>32</v>
      </c>
      <c r="G195" s="40">
        <v>44004</v>
      </c>
      <c r="H195" s="43">
        <v>0</v>
      </c>
      <c r="I195" s="41">
        <v>0</v>
      </c>
      <c r="J195" s="41">
        <v>0</v>
      </c>
      <c r="K195" s="41">
        <v>0</v>
      </c>
      <c r="L195" s="41">
        <v>1239</v>
      </c>
      <c r="M195" s="47">
        <v>1200</v>
      </c>
    </row>
    <row r="196" spans="1:13" ht="15.75" x14ac:dyDescent="0.25">
      <c r="A196" s="330"/>
      <c r="B196" s="40"/>
      <c r="C196" s="17"/>
      <c r="D196" s="308" t="s">
        <v>127</v>
      </c>
      <c r="E196" s="309"/>
      <c r="F196" s="310"/>
      <c r="G196" s="42"/>
      <c r="H196" s="43"/>
      <c r="I196" s="43"/>
      <c r="J196" s="43"/>
      <c r="K196" s="43"/>
      <c r="L196" s="43"/>
      <c r="M196" s="43"/>
    </row>
    <row r="197" spans="1:13" ht="15.75" x14ac:dyDescent="0.25">
      <c r="A197" s="330"/>
      <c r="B197" s="311"/>
      <c r="C197" s="312"/>
      <c r="D197" s="48" t="s">
        <v>77</v>
      </c>
      <c r="E197" s="48" t="s">
        <v>78</v>
      </c>
      <c r="F197" s="30" t="s">
        <v>280</v>
      </c>
      <c r="G197" s="302"/>
      <c r="H197" s="303"/>
      <c r="I197" s="303"/>
      <c r="J197" s="303"/>
      <c r="K197" s="303"/>
      <c r="L197" s="303"/>
      <c r="M197" s="304"/>
    </row>
    <row r="198" spans="1:13" ht="15.75" x14ac:dyDescent="0.25">
      <c r="A198" s="330"/>
      <c r="B198" s="313"/>
      <c r="C198" s="314"/>
      <c r="D198" s="326">
        <v>1</v>
      </c>
      <c r="E198" s="326">
        <v>281</v>
      </c>
      <c r="F198" s="326">
        <v>13</v>
      </c>
      <c r="G198" s="329">
        <v>44004</v>
      </c>
      <c r="H198" s="326">
        <v>0</v>
      </c>
      <c r="I198" s="316">
        <v>0</v>
      </c>
      <c r="J198" s="316">
        <v>0</v>
      </c>
      <c r="K198" s="316">
        <v>0</v>
      </c>
      <c r="L198" s="316">
        <v>281</v>
      </c>
      <c r="M198" s="41">
        <v>258</v>
      </c>
    </row>
    <row r="199" spans="1:13" ht="15.75" x14ac:dyDescent="0.25">
      <c r="A199" s="330"/>
      <c r="B199" s="313"/>
      <c r="C199" s="314"/>
      <c r="D199" s="327"/>
      <c r="E199" s="327"/>
      <c r="F199" s="327"/>
      <c r="G199" s="330"/>
      <c r="H199" s="327"/>
      <c r="I199" s="317"/>
      <c r="J199" s="317"/>
      <c r="K199" s="317"/>
      <c r="L199" s="317"/>
      <c r="M199" s="41">
        <v>10</v>
      </c>
    </row>
    <row r="200" spans="1:13" ht="15.75" x14ac:dyDescent="0.25">
      <c r="A200" s="330"/>
      <c r="B200" s="339"/>
      <c r="C200" s="340"/>
      <c r="D200" s="328"/>
      <c r="E200" s="328"/>
      <c r="F200" s="328"/>
      <c r="G200" s="331"/>
      <c r="H200" s="328"/>
      <c r="I200" s="318"/>
      <c r="J200" s="318"/>
      <c r="K200" s="318"/>
      <c r="L200" s="318"/>
      <c r="M200" s="47">
        <f>M198+M199</f>
        <v>268</v>
      </c>
    </row>
    <row r="201" spans="1:13" ht="15.75" x14ac:dyDescent="0.25">
      <c r="A201" s="331"/>
      <c r="B201" s="38"/>
      <c r="C201" s="38"/>
      <c r="D201" s="38"/>
      <c r="E201" s="38"/>
      <c r="F201" s="38"/>
      <c r="G201" s="38"/>
      <c r="H201" s="38"/>
      <c r="I201" s="38"/>
      <c r="J201" s="41"/>
      <c r="K201" s="38"/>
      <c r="L201" s="38"/>
      <c r="M201" s="39"/>
    </row>
    <row r="202" spans="1:13" ht="15.75" x14ac:dyDescent="0.25">
      <c r="A202" s="37"/>
      <c r="B202" s="16"/>
      <c r="C202" s="16"/>
      <c r="D202" s="305" t="s">
        <v>123</v>
      </c>
      <c r="E202" s="306"/>
      <c r="F202" s="307"/>
      <c r="G202" s="51" t="s">
        <v>124</v>
      </c>
      <c r="H202" s="16" t="s">
        <v>8</v>
      </c>
      <c r="I202" s="16" t="s">
        <v>125</v>
      </c>
      <c r="J202" s="16" t="s">
        <v>79</v>
      </c>
      <c r="K202" s="16" t="s">
        <v>80</v>
      </c>
      <c r="L202" s="16" t="s">
        <v>126</v>
      </c>
      <c r="M202" s="16" t="s">
        <v>81</v>
      </c>
    </row>
    <row r="203" spans="1:13" ht="15.75" x14ac:dyDescent="0.25">
      <c r="A203" s="16" t="s">
        <v>122</v>
      </c>
      <c r="B203" s="46" t="s">
        <v>278</v>
      </c>
      <c r="C203" s="48" t="s">
        <v>279</v>
      </c>
      <c r="D203" s="48" t="s">
        <v>77</v>
      </c>
      <c r="E203" s="48" t="s">
        <v>78</v>
      </c>
      <c r="F203" s="30" t="s">
        <v>280</v>
      </c>
      <c r="G203" s="302"/>
      <c r="H203" s="303"/>
      <c r="I203" s="303"/>
      <c r="J203" s="303"/>
      <c r="K203" s="303"/>
      <c r="L203" s="303"/>
      <c r="M203" s="304"/>
    </row>
    <row r="204" spans="1:13" ht="15.75" x14ac:dyDescent="0.25">
      <c r="A204" s="329" t="s">
        <v>151</v>
      </c>
      <c r="B204" s="44">
        <v>43</v>
      </c>
      <c r="C204" s="43">
        <v>9</v>
      </c>
      <c r="D204" s="43">
        <v>8</v>
      </c>
      <c r="E204" s="43">
        <v>792</v>
      </c>
      <c r="F204" s="43">
        <v>25</v>
      </c>
      <c r="G204" s="40">
        <v>44004</v>
      </c>
      <c r="H204" s="43">
        <v>0</v>
      </c>
      <c r="I204" s="41">
        <v>0</v>
      </c>
      <c r="J204" s="41">
        <v>0</v>
      </c>
      <c r="K204" s="41">
        <v>0</v>
      </c>
      <c r="L204" s="41">
        <v>813.5</v>
      </c>
      <c r="M204" s="47">
        <v>787</v>
      </c>
    </row>
    <row r="205" spans="1:13" ht="15.75" x14ac:dyDescent="0.25">
      <c r="A205" s="330"/>
      <c r="B205" s="40"/>
      <c r="C205" s="17"/>
      <c r="D205" s="308" t="s">
        <v>127</v>
      </c>
      <c r="E205" s="309"/>
      <c r="F205" s="310"/>
      <c r="G205" s="42" t="s">
        <v>128</v>
      </c>
      <c r="H205" s="43"/>
      <c r="I205" s="43"/>
      <c r="J205" s="43"/>
      <c r="K205" s="43"/>
      <c r="L205" s="43"/>
      <c r="M205" s="43"/>
    </row>
    <row r="206" spans="1:13" ht="15.75" x14ac:dyDescent="0.25">
      <c r="A206" s="330"/>
      <c r="B206" s="311"/>
      <c r="C206" s="312"/>
      <c r="D206" s="48" t="s">
        <v>77</v>
      </c>
      <c r="E206" s="48" t="s">
        <v>78</v>
      </c>
      <c r="F206" s="30" t="s">
        <v>280</v>
      </c>
      <c r="G206" s="302"/>
      <c r="H206" s="303"/>
      <c r="I206" s="303"/>
      <c r="J206" s="303"/>
      <c r="K206" s="303"/>
      <c r="L206" s="303"/>
      <c r="M206" s="304"/>
    </row>
    <row r="207" spans="1:13" ht="15.75" x14ac:dyDescent="0.25">
      <c r="A207" s="330"/>
      <c r="B207" s="313"/>
      <c r="C207" s="314"/>
      <c r="D207" s="43">
        <v>0</v>
      </c>
      <c r="E207" s="43">
        <v>202</v>
      </c>
      <c r="F207" s="43">
        <v>17</v>
      </c>
      <c r="G207" s="40">
        <v>44004</v>
      </c>
      <c r="H207" s="43">
        <v>0</v>
      </c>
      <c r="I207" s="41">
        <v>0</v>
      </c>
      <c r="J207" s="41">
        <v>0</v>
      </c>
      <c r="K207" s="41">
        <v>0</v>
      </c>
      <c r="L207" s="41">
        <v>202</v>
      </c>
      <c r="M207" s="47">
        <v>187</v>
      </c>
    </row>
    <row r="208" spans="1:13" ht="15.75" x14ac:dyDescent="0.25">
      <c r="A208" s="331"/>
      <c r="B208" s="38"/>
      <c r="C208" s="38"/>
      <c r="D208" s="38"/>
      <c r="E208" s="38"/>
      <c r="F208" s="38"/>
      <c r="G208" s="38"/>
      <c r="H208" s="38"/>
      <c r="I208" s="38"/>
      <c r="J208" s="41"/>
      <c r="K208" s="38"/>
      <c r="L208" s="38"/>
      <c r="M208" s="39"/>
    </row>
    <row r="209" spans="1:13" ht="15.75" x14ac:dyDescent="0.25">
      <c r="A209" s="319" t="s">
        <v>287</v>
      </c>
      <c r="B209" s="319"/>
      <c r="C209" s="319"/>
      <c r="D209" s="319"/>
      <c r="E209" s="319"/>
      <c r="F209" s="319"/>
      <c r="G209" s="319"/>
      <c r="H209" s="342" t="s">
        <v>5</v>
      </c>
      <c r="I209" s="342"/>
      <c r="J209" s="342"/>
      <c r="K209" s="342"/>
      <c r="L209" s="47">
        <f>L195+L198+L204+L207</f>
        <v>2535.5</v>
      </c>
      <c r="M209" s="23">
        <f>+M195+M200+M204+M207</f>
        <v>2442</v>
      </c>
    </row>
    <row r="210" spans="1:13" ht="15.75" x14ac:dyDescent="0.25">
      <c r="A210" s="333"/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5"/>
    </row>
    <row r="211" spans="1:13" ht="15.75" x14ac:dyDescent="0.25">
      <c r="A211" s="37"/>
      <c r="B211" s="16"/>
      <c r="C211" s="16"/>
      <c r="D211" s="305" t="s">
        <v>123</v>
      </c>
      <c r="E211" s="306"/>
      <c r="F211" s="307"/>
      <c r="G211" s="51" t="s">
        <v>124</v>
      </c>
      <c r="H211" s="16" t="s">
        <v>8</v>
      </c>
      <c r="I211" s="16" t="s">
        <v>125</v>
      </c>
      <c r="J211" s="16" t="s">
        <v>79</v>
      </c>
      <c r="K211" s="16" t="s">
        <v>80</v>
      </c>
      <c r="L211" s="16" t="s">
        <v>126</v>
      </c>
      <c r="M211" s="16" t="s">
        <v>81</v>
      </c>
    </row>
    <row r="212" spans="1:13" ht="15.75" x14ac:dyDescent="0.25">
      <c r="A212" s="16" t="s">
        <v>122</v>
      </c>
      <c r="B212" s="46" t="s">
        <v>278</v>
      </c>
      <c r="C212" s="48" t="s">
        <v>279</v>
      </c>
      <c r="D212" s="48" t="s">
        <v>77</v>
      </c>
      <c r="E212" s="48" t="s">
        <v>78</v>
      </c>
      <c r="F212" s="30" t="s">
        <v>280</v>
      </c>
      <c r="G212" s="302"/>
      <c r="H212" s="303"/>
      <c r="I212" s="303"/>
      <c r="J212" s="303"/>
      <c r="K212" s="303"/>
      <c r="L212" s="303"/>
      <c r="M212" s="304"/>
    </row>
    <row r="213" spans="1:13" ht="15.75" x14ac:dyDescent="0.25">
      <c r="A213" s="329">
        <v>43973</v>
      </c>
      <c r="B213" s="336">
        <v>100</v>
      </c>
      <c r="C213" s="326">
        <v>21</v>
      </c>
      <c r="D213" s="326">
        <v>14</v>
      </c>
      <c r="E213" s="326">
        <v>1386</v>
      </c>
      <c r="F213" s="326">
        <v>34</v>
      </c>
      <c r="G213" s="329">
        <v>44004</v>
      </c>
      <c r="H213" s="326">
        <v>0</v>
      </c>
      <c r="I213" s="316">
        <v>0</v>
      </c>
      <c r="J213" s="316">
        <v>0</v>
      </c>
      <c r="K213" s="316">
        <v>0</v>
      </c>
      <c r="L213" s="316">
        <v>1436</v>
      </c>
      <c r="M213" s="41">
        <v>1332</v>
      </c>
    </row>
    <row r="214" spans="1:13" ht="15.75" x14ac:dyDescent="0.25">
      <c r="A214" s="330"/>
      <c r="B214" s="337"/>
      <c r="C214" s="327"/>
      <c r="D214" s="327"/>
      <c r="E214" s="327"/>
      <c r="F214" s="327"/>
      <c r="G214" s="330"/>
      <c r="H214" s="327"/>
      <c r="I214" s="317"/>
      <c r="J214" s="317"/>
      <c r="K214" s="317"/>
      <c r="L214" s="317"/>
      <c r="M214" s="41">
        <v>43</v>
      </c>
    </row>
    <row r="215" spans="1:13" ht="15.75" x14ac:dyDescent="0.25">
      <c r="A215" s="330"/>
      <c r="B215" s="337"/>
      <c r="C215" s="327"/>
      <c r="D215" s="327"/>
      <c r="E215" s="327"/>
      <c r="F215" s="327"/>
      <c r="G215" s="330"/>
      <c r="H215" s="327"/>
      <c r="I215" s="317"/>
      <c r="J215" s="317"/>
      <c r="K215" s="317"/>
      <c r="L215" s="317"/>
      <c r="M215" s="41">
        <v>20</v>
      </c>
    </row>
    <row r="216" spans="1:13" ht="15.75" x14ac:dyDescent="0.25">
      <c r="A216" s="330"/>
      <c r="B216" s="337"/>
      <c r="C216" s="327"/>
      <c r="D216" s="327"/>
      <c r="E216" s="327"/>
      <c r="F216" s="327"/>
      <c r="G216" s="330"/>
      <c r="H216" s="328"/>
      <c r="I216" s="318"/>
      <c r="J216" s="318"/>
      <c r="K216" s="318"/>
      <c r="L216" s="318"/>
      <c r="M216" s="47">
        <f>M213+M214+M215</f>
        <v>1395</v>
      </c>
    </row>
    <row r="217" spans="1:13" ht="15.75" x14ac:dyDescent="0.25">
      <c r="A217" s="330"/>
      <c r="B217" s="338"/>
      <c r="C217" s="328"/>
      <c r="D217" s="328"/>
      <c r="E217" s="328"/>
      <c r="F217" s="328"/>
      <c r="G217" s="331"/>
      <c r="H217" s="344" t="s">
        <v>288</v>
      </c>
      <c r="I217" s="363"/>
      <c r="J217" s="363"/>
      <c r="K217" s="363"/>
      <c r="L217" s="363"/>
      <c r="M217" s="23">
        <v>10</v>
      </c>
    </row>
    <row r="218" spans="1:13" ht="15.75" x14ac:dyDescent="0.25">
      <c r="A218" s="330"/>
      <c r="B218" s="40"/>
      <c r="C218" s="17"/>
      <c r="D218" s="308" t="s">
        <v>127</v>
      </c>
      <c r="E218" s="309"/>
      <c r="F218" s="310"/>
      <c r="G218" s="42" t="s">
        <v>128</v>
      </c>
      <c r="H218" s="43"/>
      <c r="I218" s="43"/>
      <c r="J218" s="43"/>
      <c r="K218" s="43"/>
      <c r="L218" s="43"/>
      <c r="M218" s="43"/>
    </row>
    <row r="219" spans="1:13" ht="15.75" x14ac:dyDescent="0.25">
      <c r="A219" s="330"/>
      <c r="B219" s="311"/>
      <c r="C219" s="312"/>
      <c r="D219" s="48" t="s">
        <v>77</v>
      </c>
      <c r="E219" s="48" t="s">
        <v>78</v>
      </c>
      <c r="F219" s="30" t="s">
        <v>280</v>
      </c>
      <c r="G219" s="302"/>
      <c r="H219" s="303"/>
      <c r="I219" s="303"/>
      <c r="J219" s="303"/>
      <c r="K219" s="303"/>
      <c r="L219" s="303"/>
      <c r="M219" s="304"/>
    </row>
    <row r="220" spans="1:13" ht="15.75" x14ac:dyDescent="0.25">
      <c r="A220" s="330"/>
      <c r="B220" s="313"/>
      <c r="C220" s="314"/>
      <c r="D220" s="326">
        <v>18</v>
      </c>
      <c r="E220" s="326">
        <v>282</v>
      </c>
      <c r="F220" s="326">
        <v>18</v>
      </c>
      <c r="G220" s="329">
        <v>44005</v>
      </c>
      <c r="H220" s="326">
        <v>0</v>
      </c>
      <c r="I220" s="316">
        <v>0</v>
      </c>
      <c r="J220" s="316">
        <v>0</v>
      </c>
      <c r="K220" s="316">
        <v>0</v>
      </c>
      <c r="L220" s="316">
        <v>282</v>
      </c>
      <c r="M220" s="41">
        <v>244</v>
      </c>
    </row>
    <row r="221" spans="1:13" ht="15.75" x14ac:dyDescent="0.25">
      <c r="A221" s="330"/>
      <c r="B221" s="313"/>
      <c r="C221" s="314"/>
      <c r="D221" s="327"/>
      <c r="E221" s="327"/>
      <c r="F221" s="327"/>
      <c r="G221" s="330"/>
      <c r="H221" s="327"/>
      <c r="I221" s="317"/>
      <c r="J221" s="317"/>
      <c r="K221" s="317"/>
      <c r="L221" s="317"/>
      <c r="M221" s="41">
        <v>20</v>
      </c>
    </row>
    <row r="222" spans="1:13" ht="15.75" x14ac:dyDescent="0.25">
      <c r="A222" s="330"/>
      <c r="B222" s="339"/>
      <c r="C222" s="340"/>
      <c r="D222" s="328"/>
      <c r="E222" s="328"/>
      <c r="F222" s="328"/>
      <c r="G222" s="331"/>
      <c r="H222" s="328"/>
      <c r="I222" s="318"/>
      <c r="J222" s="318"/>
      <c r="K222" s="318"/>
      <c r="L222" s="318"/>
      <c r="M222" s="47">
        <f>M220+M221</f>
        <v>264</v>
      </c>
    </row>
    <row r="223" spans="1:13" ht="15.75" x14ac:dyDescent="0.25">
      <c r="A223" s="331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9"/>
    </row>
    <row r="224" spans="1:13" ht="15.75" x14ac:dyDescent="0.25">
      <c r="A224" s="37"/>
      <c r="B224" s="16"/>
      <c r="C224" s="16"/>
      <c r="D224" s="305" t="s">
        <v>123</v>
      </c>
      <c r="E224" s="306"/>
      <c r="F224" s="307"/>
      <c r="G224" s="51" t="s">
        <v>124</v>
      </c>
      <c r="H224" s="16" t="s">
        <v>8</v>
      </c>
      <c r="I224" s="16" t="s">
        <v>125</v>
      </c>
      <c r="J224" s="16" t="s">
        <v>79</v>
      </c>
      <c r="K224" s="16" t="s">
        <v>80</v>
      </c>
      <c r="L224" s="16" t="s">
        <v>126</v>
      </c>
      <c r="M224" s="16" t="s">
        <v>81</v>
      </c>
    </row>
    <row r="225" spans="1:13" ht="15.75" x14ac:dyDescent="0.25">
      <c r="A225" s="16" t="s">
        <v>122</v>
      </c>
      <c r="B225" s="46" t="s">
        <v>278</v>
      </c>
      <c r="C225" s="48" t="s">
        <v>279</v>
      </c>
      <c r="D225" s="48" t="s">
        <v>77</v>
      </c>
      <c r="E225" s="48" t="s">
        <v>78</v>
      </c>
      <c r="F225" s="30" t="s">
        <v>280</v>
      </c>
      <c r="G225" s="302"/>
      <c r="H225" s="303"/>
      <c r="I225" s="303"/>
      <c r="J225" s="303"/>
      <c r="K225" s="303"/>
      <c r="L225" s="303"/>
      <c r="M225" s="304"/>
    </row>
    <row r="226" spans="1:13" ht="15.75" x14ac:dyDescent="0.25">
      <c r="A226" s="329">
        <v>43974</v>
      </c>
      <c r="B226" s="44">
        <v>100</v>
      </c>
      <c r="C226" s="43">
        <v>9</v>
      </c>
      <c r="D226" s="43">
        <v>9</v>
      </c>
      <c r="E226" s="43">
        <v>1391</v>
      </c>
      <c r="F226" s="43">
        <v>29</v>
      </c>
      <c r="G226" s="40">
        <v>44005</v>
      </c>
      <c r="H226" s="43">
        <v>0</v>
      </c>
      <c r="I226" s="41">
        <v>0</v>
      </c>
      <c r="J226" s="41">
        <v>0</v>
      </c>
      <c r="K226" s="41">
        <v>0</v>
      </c>
      <c r="L226" s="41">
        <v>1441</v>
      </c>
      <c r="M226" s="47">
        <v>1403</v>
      </c>
    </row>
    <row r="227" spans="1:13" ht="15.75" x14ac:dyDescent="0.25">
      <c r="A227" s="330"/>
      <c r="B227" s="40"/>
      <c r="C227" s="17"/>
      <c r="D227" s="308" t="s">
        <v>127</v>
      </c>
      <c r="E227" s="309"/>
      <c r="F227" s="310"/>
      <c r="G227" s="42" t="s">
        <v>128</v>
      </c>
      <c r="H227" s="43"/>
      <c r="I227" s="43"/>
      <c r="J227" s="43"/>
      <c r="K227" s="43"/>
      <c r="L227" s="43"/>
      <c r="M227" s="43"/>
    </row>
    <row r="228" spans="1:13" ht="15.75" x14ac:dyDescent="0.25">
      <c r="A228" s="330"/>
      <c r="B228" s="311"/>
      <c r="C228" s="312"/>
      <c r="D228" s="48" t="s">
        <v>77</v>
      </c>
      <c r="E228" s="48" t="s">
        <v>78</v>
      </c>
      <c r="F228" s="30" t="s">
        <v>280</v>
      </c>
      <c r="G228" s="302"/>
      <c r="H228" s="303"/>
      <c r="I228" s="303"/>
      <c r="J228" s="303"/>
      <c r="K228" s="303"/>
      <c r="L228" s="303"/>
      <c r="M228" s="304"/>
    </row>
    <row r="229" spans="1:13" ht="15.75" x14ac:dyDescent="0.25">
      <c r="A229" s="330"/>
      <c r="B229" s="313"/>
      <c r="C229" s="314"/>
      <c r="D229" s="43">
        <v>11</v>
      </c>
      <c r="E229" s="43">
        <v>289</v>
      </c>
      <c r="F229" s="43">
        <v>13</v>
      </c>
      <c r="G229" s="40">
        <v>44006</v>
      </c>
      <c r="H229" s="43">
        <v>0</v>
      </c>
      <c r="I229" s="41">
        <v>0</v>
      </c>
      <c r="J229" s="41">
        <v>0</v>
      </c>
      <c r="K229" s="41">
        <v>0</v>
      </c>
      <c r="L229" s="41">
        <v>289</v>
      </c>
      <c r="M229" s="47">
        <v>280</v>
      </c>
    </row>
    <row r="230" spans="1:13" ht="15.75" x14ac:dyDescent="0.25">
      <c r="A230" s="331"/>
      <c r="B230" s="302"/>
      <c r="C230" s="303"/>
      <c r="D230" s="303"/>
      <c r="E230" s="303"/>
      <c r="F230" s="303"/>
      <c r="G230" s="303"/>
      <c r="H230" s="303"/>
      <c r="I230" s="303"/>
      <c r="J230" s="303"/>
      <c r="K230" s="303"/>
      <c r="L230" s="303"/>
      <c r="M230" s="304"/>
    </row>
    <row r="231" spans="1:13" ht="15.75" x14ac:dyDescent="0.25">
      <c r="A231" s="37"/>
      <c r="B231" s="16"/>
      <c r="C231" s="16"/>
      <c r="D231" s="305" t="s">
        <v>123</v>
      </c>
      <c r="E231" s="306"/>
      <c r="F231" s="307"/>
      <c r="G231" s="51" t="s">
        <v>124</v>
      </c>
      <c r="H231" s="16" t="s">
        <v>8</v>
      </c>
      <c r="I231" s="16" t="s">
        <v>125</v>
      </c>
      <c r="J231" s="16" t="s">
        <v>79</v>
      </c>
      <c r="K231" s="16" t="s">
        <v>80</v>
      </c>
      <c r="L231" s="16" t="s">
        <v>126</v>
      </c>
      <c r="M231" s="16" t="s">
        <v>81</v>
      </c>
    </row>
    <row r="232" spans="1:13" ht="15.75" x14ac:dyDescent="0.25">
      <c r="A232" s="16" t="s">
        <v>122</v>
      </c>
      <c r="B232" s="46" t="s">
        <v>278</v>
      </c>
      <c r="C232" s="48" t="s">
        <v>279</v>
      </c>
      <c r="D232" s="48" t="s">
        <v>77</v>
      </c>
      <c r="E232" s="48" t="s">
        <v>78</v>
      </c>
      <c r="F232" s="30" t="s">
        <v>280</v>
      </c>
      <c r="G232" s="302"/>
      <c r="H232" s="303"/>
      <c r="I232" s="303"/>
      <c r="J232" s="303"/>
      <c r="K232" s="303"/>
      <c r="L232" s="303"/>
      <c r="M232" s="304"/>
    </row>
    <row r="233" spans="1:13" ht="15.75" x14ac:dyDescent="0.25">
      <c r="A233" s="329">
        <v>43975</v>
      </c>
      <c r="B233" s="336">
        <v>100</v>
      </c>
      <c r="C233" s="336">
        <v>16</v>
      </c>
      <c r="D233" s="326">
        <v>10</v>
      </c>
      <c r="E233" s="326">
        <v>1390</v>
      </c>
      <c r="F233" s="326">
        <v>33</v>
      </c>
      <c r="G233" s="329">
        <v>44006</v>
      </c>
      <c r="H233" s="364">
        <v>49972</v>
      </c>
      <c r="I233" s="367">
        <v>299</v>
      </c>
      <c r="J233" s="316">
        <v>0</v>
      </c>
      <c r="K233" s="316">
        <v>0</v>
      </c>
      <c r="L233" s="316">
        <v>1440</v>
      </c>
      <c r="M233" s="41">
        <v>925</v>
      </c>
    </row>
    <row r="234" spans="1:13" ht="15.75" x14ac:dyDescent="0.25">
      <c r="A234" s="330"/>
      <c r="B234" s="337"/>
      <c r="C234" s="337"/>
      <c r="D234" s="327"/>
      <c r="E234" s="327"/>
      <c r="F234" s="327"/>
      <c r="G234" s="330"/>
      <c r="H234" s="365"/>
      <c r="I234" s="368"/>
      <c r="J234" s="317"/>
      <c r="K234" s="317"/>
      <c r="L234" s="317"/>
      <c r="M234" s="41">
        <v>180</v>
      </c>
    </row>
    <row r="235" spans="1:13" ht="15.75" x14ac:dyDescent="0.25">
      <c r="A235" s="330"/>
      <c r="B235" s="338"/>
      <c r="C235" s="338"/>
      <c r="D235" s="328"/>
      <c r="E235" s="328"/>
      <c r="F235" s="328"/>
      <c r="G235" s="331"/>
      <c r="H235" s="366"/>
      <c r="I235" s="369"/>
      <c r="J235" s="318"/>
      <c r="K235" s="318"/>
      <c r="L235" s="318"/>
      <c r="M235" s="47">
        <f>M233+M234</f>
        <v>1105</v>
      </c>
    </row>
    <row r="236" spans="1:13" ht="15.75" x14ac:dyDescent="0.25">
      <c r="A236" s="330"/>
      <c r="B236" s="40"/>
      <c r="C236" s="17"/>
      <c r="D236" s="308" t="s">
        <v>127</v>
      </c>
      <c r="E236" s="309"/>
      <c r="F236" s="310"/>
      <c r="G236" s="42" t="s">
        <v>128</v>
      </c>
      <c r="H236" s="43"/>
      <c r="I236" s="43"/>
      <c r="J236" s="43"/>
      <c r="K236" s="43"/>
      <c r="L236" s="43"/>
      <c r="M236" s="43"/>
    </row>
    <row r="237" spans="1:13" ht="15.75" x14ac:dyDescent="0.25">
      <c r="A237" s="330"/>
      <c r="B237" s="311"/>
      <c r="C237" s="312"/>
      <c r="D237" s="48" t="s">
        <v>77</v>
      </c>
      <c r="E237" s="48" t="s">
        <v>78</v>
      </c>
      <c r="F237" s="30" t="s">
        <v>280</v>
      </c>
      <c r="G237" s="302"/>
      <c r="H237" s="303"/>
      <c r="I237" s="303"/>
      <c r="J237" s="303"/>
      <c r="K237" s="303"/>
      <c r="L237" s="303"/>
      <c r="M237" s="304"/>
    </row>
    <row r="238" spans="1:13" ht="15.75" x14ac:dyDescent="0.25">
      <c r="A238" s="330"/>
      <c r="B238" s="313"/>
      <c r="C238" s="314"/>
      <c r="D238" s="43">
        <v>9</v>
      </c>
      <c r="E238" s="43">
        <v>289</v>
      </c>
      <c r="F238" s="43">
        <v>12</v>
      </c>
      <c r="G238" s="40">
        <v>44007</v>
      </c>
      <c r="H238" s="43">
        <v>0</v>
      </c>
      <c r="I238" s="41">
        <v>0</v>
      </c>
      <c r="J238" s="41">
        <v>0</v>
      </c>
      <c r="K238" s="41">
        <v>0</v>
      </c>
      <c r="L238" s="41">
        <v>289</v>
      </c>
      <c r="M238" s="47">
        <v>279</v>
      </c>
    </row>
    <row r="239" spans="1:13" ht="15.75" x14ac:dyDescent="0.25">
      <c r="A239" s="331"/>
      <c r="B239" s="302"/>
      <c r="C239" s="303"/>
      <c r="D239" s="303"/>
      <c r="E239" s="303"/>
      <c r="F239" s="303"/>
      <c r="G239" s="303"/>
      <c r="H239" s="303"/>
      <c r="I239" s="303"/>
      <c r="J239" s="303"/>
      <c r="K239" s="303"/>
      <c r="L239" s="303"/>
      <c r="M239" s="304"/>
    </row>
    <row r="240" spans="1:13" ht="15.75" x14ac:dyDescent="0.25">
      <c r="A240" s="37"/>
      <c r="B240" s="16"/>
      <c r="C240" s="16"/>
      <c r="D240" s="305" t="s">
        <v>123</v>
      </c>
      <c r="E240" s="306"/>
      <c r="F240" s="307"/>
      <c r="G240" s="51" t="s">
        <v>124</v>
      </c>
      <c r="H240" s="16" t="s">
        <v>8</v>
      </c>
      <c r="I240" s="16" t="s">
        <v>125</v>
      </c>
      <c r="J240" s="16" t="s">
        <v>79</v>
      </c>
      <c r="K240" s="16" t="s">
        <v>80</v>
      </c>
      <c r="L240" s="16" t="s">
        <v>126</v>
      </c>
      <c r="M240" s="16" t="s">
        <v>81</v>
      </c>
    </row>
    <row r="241" spans="1:13" ht="15.75" x14ac:dyDescent="0.25">
      <c r="A241" s="16" t="s">
        <v>122</v>
      </c>
      <c r="B241" s="46" t="s">
        <v>278</v>
      </c>
      <c r="C241" s="48" t="s">
        <v>279</v>
      </c>
      <c r="D241" s="48" t="s">
        <v>77</v>
      </c>
      <c r="E241" s="48" t="s">
        <v>78</v>
      </c>
      <c r="F241" s="30" t="s">
        <v>280</v>
      </c>
      <c r="G241" s="302"/>
      <c r="H241" s="303"/>
      <c r="I241" s="303"/>
      <c r="J241" s="303"/>
      <c r="K241" s="303"/>
      <c r="L241" s="303"/>
      <c r="M241" s="304"/>
    </row>
    <row r="242" spans="1:13" ht="15.75" x14ac:dyDescent="0.25">
      <c r="A242" s="329">
        <v>43976</v>
      </c>
      <c r="B242" s="44">
        <v>100</v>
      </c>
      <c r="C242" s="43">
        <v>12</v>
      </c>
      <c r="D242" s="43">
        <v>10</v>
      </c>
      <c r="E242" s="43">
        <v>1390</v>
      </c>
      <c r="F242" s="43">
        <v>27</v>
      </c>
      <c r="G242" s="40">
        <v>44007</v>
      </c>
      <c r="H242" s="43">
        <v>0</v>
      </c>
      <c r="I242" s="41">
        <v>0</v>
      </c>
      <c r="J242" s="41">
        <v>0</v>
      </c>
      <c r="K242" s="41">
        <v>0</v>
      </c>
      <c r="L242" s="41">
        <v>1440</v>
      </c>
      <c r="M242" s="47">
        <v>1392</v>
      </c>
    </row>
    <row r="243" spans="1:13" ht="15.75" x14ac:dyDescent="0.25">
      <c r="A243" s="330"/>
      <c r="B243" s="40"/>
      <c r="C243" s="17"/>
      <c r="D243" s="308" t="s">
        <v>127</v>
      </c>
      <c r="E243" s="309"/>
      <c r="F243" s="310"/>
      <c r="G243" s="42" t="s">
        <v>128</v>
      </c>
      <c r="H243" s="43"/>
      <c r="I243" s="43"/>
      <c r="J243" s="43"/>
      <c r="K243" s="43"/>
      <c r="L243" s="43"/>
      <c r="M243" s="43"/>
    </row>
    <row r="244" spans="1:13" ht="15.75" x14ac:dyDescent="0.25">
      <c r="A244" s="330"/>
      <c r="B244" s="311"/>
      <c r="C244" s="312"/>
      <c r="D244" s="48" t="s">
        <v>77</v>
      </c>
      <c r="E244" s="48" t="s">
        <v>78</v>
      </c>
      <c r="F244" s="30" t="s">
        <v>280</v>
      </c>
      <c r="G244" s="302"/>
      <c r="H244" s="303"/>
      <c r="I244" s="303"/>
      <c r="J244" s="303"/>
      <c r="K244" s="303"/>
      <c r="L244" s="303"/>
      <c r="M244" s="304"/>
    </row>
    <row r="245" spans="1:13" ht="15.75" x14ac:dyDescent="0.25">
      <c r="A245" s="330"/>
      <c r="B245" s="313"/>
      <c r="C245" s="314"/>
      <c r="D245" s="43">
        <v>9</v>
      </c>
      <c r="E245" s="43">
        <v>291</v>
      </c>
      <c r="F245" s="43">
        <v>19</v>
      </c>
      <c r="G245" s="40">
        <v>44008</v>
      </c>
      <c r="H245" s="43">
        <v>0</v>
      </c>
      <c r="I245" s="41">
        <v>0</v>
      </c>
      <c r="J245" s="41">
        <v>0</v>
      </c>
      <c r="K245" s="41">
        <v>0</v>
      </c>
      <c r="L245" s="41">
        <v>291</v>
      </c>
      <c r="M245" s="47">
        <v>271</v>
      </c>
    </row>
    <row r="246" spans="1:13" ht="15.75" x14ac:dyDescent="0.25">
      <c r="A246" s="331"/>
      <c r="B246" s="302"/>
      <c r="C246" s="303"/>
      <c r="D246" s="303"/>
      <c r="E246" s="303"/>
      <c r="F246" s="303"/>
      <c r="G246" s="303"/>
      <c r="H246" s="303"/>
      <c r="I246" s="303"/>
      <c r="J246" s="303"/>
      <c r="K246" s="303"/>
      <c r="L246" s="303"/>
      <c r="M246" s="304"/>
    </row>
    <row r="247" spans="1:13" ht="15.75" x14ac:dyDescent="0.25">
      <c r="A247" s="37"/>
      <c r="B247" s="16"/>
      <c r="C247" s="16"/>
      <c r="D247" s="305" t="s">
        <v>123</v>
      </c>
      <c r="E247" s="306"/>
      <c r="F247" s="307"/>
      <c r="G247" s="51" t="s">
        <v>124</v>
      </c>
      <c r="H247" s="16" t="s">
        <v>8</v>
      </c>
      <c r="I247" s="16" t="s">
        <v>125</v>
      </c>
      <c r="J247" s="16" t="s">
        <v>79</v>
      </c>
      <c r="K247" s="16" t="s">
        <v>80</v>
      </c>
      <c r="L247" s="16" t="s">
        <v>126</v>
      </c>
      <c r="M247" s="16" t="s">
        <v>81</v>
      </c>
    </row>
    <row r="248" spans="1:13" ht="15.75" x14ac:dyDescent="0.25">
      <c r="A248" s="16" t="s">
        <v>122</v>
      </c>
      <c r="B248" s="46" t="s">
        <v>278</v>
      </c>
      <c r="C248" s="48" t="s">
        <v>279</v>
      </c>
      <c r="D248" s="48" t="s">
        <v>77</v>
      </c>
      <c r="E248" s="48" t="s">
        <v>78</v>
      </c>
      <c r="F248" s="30" t="s">
        <v>280</v>
      </c>
      <c r="G248" s="302"/>
      <c r="H248" s="303"/>
      <c r="I248" s="303"/>
      <c r="J248" s="303"/>
      <c r="K248" s="303"/>
      <c r="L248" s="303"/>
      <c r="M248" s="304"/>
    </row>
    <row r="249" spans="1:13" ht="15.75" x14ac:dyDescent="0.25">
      <c r="A249" s="329">
        <v>43977</v>
      </c>
      <c r="B249" s="44">
        <v>100</v>
      </c>
      <c r="C249" s="43">
        <v>10</v>
      </c>
      <c r="D249" s="43">
        <v>12</v>
      </c>
      <c r="E249" s="43">
        <v>1388</v>
      </c>
      <c r="F249" s="43">
        <v>33</v>
      </c>
      <c r="G249" s="40">
        <v>44008</v>
      </c>
      <c r="H249" s="43">
        <v>0</v>
      </c>
      <c r="I249" s="41">
        <v>0</v>
      </c>
      <c r="J249" s="41">
        <v>0</v>
      </c>
      <c r="K249" s="41">
        <v>0</v>
      </c>
      <c r="L249" s="41">
        <v>1438</v>
      </c>
      <c r="M249" s="47">
        <v>1393</v>
      </c>
    </row>
    <row r="250" spans="1:13" ht="15.75" x14ac:dyDescent="0.25">
      <c r="A250" s="330"/>
      <c r="B250" s="40"/>
      <c r="C250" s="17"/>
      <c r="D250" s="308" t="s">
        <v>127</v>
      </c>
      <c r="E250" s="309"/>
      <c r="F250" s="310"/>
      <c r="G250" s="42" t="s">
        <v>128</v>
      </c>
      <c r="H250" s="43"/>
      <c r="I250" s="43"/>
      <c r="J250" s="43"/>
      <c r="K250" s="43"/>
      <c r="L250" s="43"/>
      <c r="M250" s="43"/>
    </row>
    <row r="251" spans="1:13" ht="15.75" x14ac:dyDescent="0.25">
      <c r="A251" s="330"/>
      <c r="B251" s="311"/>
      <c r="C251" s="312"/>
      <c r="D251" s="48" t="s">
        <v>77</v>
      </c>
      <c r="E251" s="48" t="s">
        <v>78</v>
      </c>
      <c r="F251" s="30" t="s">
        <v>280</v>
      </c>
      <c r="G251" s="302"/>
      <c r="H251" s="303"/>
      <c r="I251" s="303"/>
      <c r="J251" s="303"/>
      <c r="K251" s="303"/>
      <c r="L251" s="303"/>
      <c r="M251" s="304"/>
    </row>
    <row r="252" spans="1:13" ht="15.75" x14ac:dyDescent="0.25">
      <c r="A252" s="330"/>
      <c r="B252" s="313"/>
      <c r="C252" s="314"/>
      <c r="D252" s="43">
        <v>6</v>
      </c>
      <c r="E252" s="43">
        <v>294</v>
      </c>
      <c r="F252" s="43">
        <v>12</v>
      </c>
      <c r="G252" s="43"/>
      <c r="H252" s="43">
        <v>0</v>
      </c>
      <c r="I252" s="41">
        <v>0</v>
      </c>
      <c r="J252" s="41">
        <v>0</v>
      </c>
      <c r="K252" s="41">
        <v>0</v>
      </c>
      <c r="L252" s="41">
        <v>294</v>
      </c>
      <c r="M252" s="47">
        <v>282</v>
      </c>
    </row>
    <row r="253" spans="1:13" ht="15.75" x14ac:dyDescent="0.25">
      <c r="A253" s="319" t="s">
        <v>289</v>
      </c>
      <c r="B253" s="319"/>
      <c r="C253" s="319"/>
      <c r="D253" s="319"/>
      <c r="E253" s="319"/>
      <c r="F253" s="319"/>
      <c r="G253" s="319"/>
      <c r="H253" s="342" t="s">
        <v>5</v>
      </c>
      <c r="I253" s="342"/>
      <c r="J253" s="342"/>
      <c r="K253" s="342"/>
      <c r="L253" s="47">
        <f>L213+L220+L226+L229+L233+L238+L242+L245+L249+L252</f>
        <v>8640</v>
      </c>
      <c r="M253" s="23">
        <f>M216+M217+M222+M226+M229+M235+M238+M242+M245+M249+M252</f>
        <v>8074</v>
      </c>
    </row>
    <row r="254" spans="1:13" ht="15.75" x14ac:dyDescent="0.25">
      <c r="A254" s="22"/>
      <c r="B254" s="302"/>
      <c r="C254" s="303"/>
      <c r="D254" s="303"/>
      <c r="E254" s="303"/>
      <c r="F254" s="303"/>
      <c r="G254" s="303"/>
      <c r="H254" s="303"/>
      <c r="I254" s="303"/>
      <c r="J254" s="303"/>
      <c r="K254" s="303"/>
      <c r="L254" s="303"/>
      <c r="M254" s="304"/>
    </row>
    <row r="255" spans="1:13" ht="15.75" x14ac:dyDescent="0.25">
      <c r="A255" s="37"/>
      <c r="B255" s="16"/>
      <c r="C255" s="16"/>
      <c r="D255" s="305" t="s">
        <v>123</v>
      </c>
      <c r="E255" s="306"/>
      <c r="F255" s="307"/>
      <c r="G255" s="51" t="s">
        <v>124</v>
      </c>
      <c r="H255" s="16" t="s">
        <v>8</v>
      </c>
      <c r="I255" s="16" t="s">
        <v>125</v>
      </c>
      <c r="J255" s="16" t="s">
        <v>79</v>
      </c>
      <c r="K255" s="16" t="s">
        <v>80</v>
      </c>
      <c r="L255" s="16" t="s">
        <v>126</v>
      </c>
      <c r="M255" s="16" t="s">
        <v>81</v>
      </c>
    </row>
    <row r="256" spans="1:13" ht="15.75" x14ac:dyDescent="0.25">
      <c r="A256" s="16" t="s">
        <v>122</v>
      </c>
      <c r="B256" s="46" t="s">
        <v>278</v>
      </c>
      <c r="C256" s="48" t="s">
        <v>279</v>
      </c>
      <c r="D256" s="48" t="s">
        <v>77</v>
      </c>
      <c r="E256" s="48" t="s">
        <v>78</v>
      </c>
      <c r="F256" s="30" t="s">
        <v>280</v>
      </c>
      <c r="G256" s="302"/>
      <c r="H256" s="303"/>
      <c r="I256" s="303"/>
      <c r="J256" s="303"/>
      <c r="K256" s="303"/>
      <c r="L256" s="303"/>
      <c r="M256" s="304"/>
    </row>
    <row r="257" spans="1:13" ht="15.75" x14ac:dyDescent="0.25">
      <c r="A257" s="329">
        <v>43978</v>
      </c>
      <c r="B257" s="336">
        <v>100</v>
      </c>
      <c r="C257" s="326">
        <v>9</v>
      </c>
      <c r="D257" s="326">
        <v>7</v>
      </c>
      <c r="E257" s="326">
        <v>1013</v>
      </c>
      <c r="F257" s="326">
        <v>20</v>
      </c>
      <c r="G257" s="329">
        <v>44011</v>
      </c>
      <c r="H257" s="326">
        <v>0</v>
      </c>
      <c r="I257" s="316">
        <v>0</v>
      </c>
      <c r="J257" s="316">
        <v>0</v>
      </c>
      <c r="K257" s="316">
        <v>0</v>
      </c>
      <c r="L257" s="316">
        <v>1063</v>
      </c>
      <c r="M257" s="41">
        <v>936</v>
      </c>
    </row>
    <row r="258" spans="1:13" ht="15.75" x14ac:dyDescent="0.25">
      <c r="A258" s="330"/>
      <c r="B258" s="337"/>
      <c r="C258" s="327"/>
      <c r="D258" s="327"/>
      <c r="E258" s="327"/>
      <c r="F258" s="327"/>
      <c r="G258" s="330"/>
      <c r="H258" s="327"/>
      <c r="I258" s="317"/>
      <c r="J258" s="317"/>
      <c r="K258" s="317"/>
      <c r="L258" s="317"/>
      <c r="M258" s="41">
        <v>100</v>
      </c>
    </row>
    <row r="259" spans="1:13" ht="15.75" x14ac:dyDescent="0.25">
      <c r="A259" s="330"/>
      <c r="B259" s="338"/>
      <c r="C259" s="328"/>
      <c r="D259" s="328"/>
      <c r="E259" s="328"/>
      <c r="F259" s="328"/>
      <c r="G259" s="331"/>
      <c r="H259" s="328"/>
      <c r="I259" s="318"/>
      <c r="J259" s="318"/>
      <c r="K259" s="318"/>
      <c r="L259" s="318"/>
      <c r="M259" s="47">
        <f>M257+M258</f>
        <v>1036</v>
      </c>
    </row>
    <row r="260" spans="1:13" ht="15.75" x14ac:dyDescent="0.25">
      <c r="A260" s="330"/>
      <c r="B260" s="40"/>
      <c r="C260" s="17"/>
      <c r="D260" s="308" t="s">
        <v>127</v>
      </c>
      <c r="E260" s="309"/>
      <c r="F260" s="310"/>
      <c r="G260" s="42" t="s">
        <v>128</v>
      </c>
      <c r="H260" s="43"/>
      <c r="I260" s="43"/>
      <c r="J260" s="43"/>
      <c r="K260" s="43"/>
      <c r="L260" s="43"/>
      <c r="M260" s="43"/>
    </row>
    <row r="261" spans="1:13" ht="15.75" x14ac:dyDescent="0.25">
      <c r="A261" s="330"/>
      <c r="B261" s="311"/>
      <c r="C261" s="312"/>
      <c r="D261" s="48" t="s">
        <v>77</v>
      </c>
      <c r="E261" s="48" t="s">
        <v>78</v>
      </c>
      <c r="F261" s="30" t="s">
        <v>280</v>
      </c>
      <c r="G261" s="302"/>
      <c r="H261" s="303"/>
      <c r="I261" s="303"/>
      <c r="J261" s="303"/>
      <c r="K261" s="303"/>
      <c r="L261" s="303"/>
      <c r="M261" s="304"/>
    </row>
    <row r="262" spans="1:13" ht="15.75" x14ac:dyDescent="0.25">
      <c r="A262" s="330"/>
      <c r="B262" s="313"/>
      <c r="C262" s="314"/>
      <c r="D262" s="326">
        <v>9</v>
      </c>
      <c r="E262" s="326">
        <v>291</v>
      </c>
      <c r="F262" s="326">
        <v>9</v>
      </c>
      <c r="G262" s="329">
        <v>44011</v>
      </c>
      <c r="H262" s="326">
        <v>0</v>
      </c>
      <c r="I262" s="316">
        <v>0</v>
      </c>
      <c r="J262" s="316">
        <v>0</v>
      </c>
      <c r="K262" s="316">
        <v>0</v>
      </c>
      <c r="L262" s="316">
        <v>291</v>
      </c>
      <c r="M262" s="41">
        <v>262</v>
      </c>
    </row>
    <row r="263" spans="1:13" ht="15.75" x14ac:dyDescent="0.25">
      <c r="A263" s="330"/>
      <c r="B263" s="313"/>
      <c r="C263" s="314"/>
      <c r="D263" s="327"/>
      <c r="E263" s="327"/>
      <c r="F263" s="327"/>
      <c r="G263" s="330"/>
      <c r="H263" s="327"/>
      <c r="I263" s="317"/>
      <c r="J263" s="317"/>
      <c r="K263" s="317"/>
      <c r="L263" s="317"/>
      <c r="M263" s="41">
        <v>20</v>
      </c>
    </row>
    <row r="264" spans="1:13" ht="15.75" x14ac:dyDescent="0.25">
      <c r="A264" s="330"/>
      <c r="B264" s="339"/>
      <c r="C264" s="340"/>
      <c r="D264" s="328"/>
      <c r="E264" s="328"/>
      <c r="F264" s="328"/>
      <c r="G264" s="331"/>
      <c r="H264" s="328"/>
      <c r="I264" s="318"/>
      <c r="J264" s="318"/>
      <c r="K264" s="318"/>
      <c r="L264" s="318"/>
      <c r="M264" s="47">
        <f>M262+M263</f>
        <v>282</v>
      </c>
    </row>
    <row r="265" spans="1:13" ht="15.75" x14ac:dyDescent="0.25">
      <c r="A265" s="339"/>
      <c r="B265" s="341"/>
      <c r="C265" s="341"/>
      <c r="D265" s="341"/>
      <c r="E265" s="341"/>
      <c r="F265" s="341"/>
      <c r="G265" s="341"/>
      <c r="H265" s="341"/>
      <c r="I265" s="341"/>
      <c r="J265" s="341"/>
      <c r="K265" s="341"/>
      <c r="L265" s="341"/>
      <c r="M265" s="340"/>
    </row>
    <row r="266" spans="1:13" ht="15.75" x14ac:dyDescent="0.25">
      <c r="A266" s="37"/>
      <c r="B266" s="16"/>
      <c r="C266" s="16"/>
      <c r="D266" s="305" t="s">
        <v>123</v>
      </c>
      <c r="E266" s="306"/>
      <c r="F266" s="307"/>
      <c r="G266" s="51" t="s">
        <v>124</v>
      </c>
      <c r="H266" s="16" t="s">
        <v>8</v>
      </c>
      <c r="I266" s="16" t="s">
        <v>125</v>
      </c>
      <c r="J266" s="16" t="s">
        <v>79</v>
      </c>
      <c r="K266" s="16" t="s">
        <v>80</v>
      </c>
      <c r="L266" s="16" t="s">
        <v>126</v>
      </c>
      <c r="M266" s="16" t="s">
        <v>81</v>
      </c>
    </row>
    <row r="267" spans="1:13" ht="15.75" x14ac:dyDescent="0.25">
      <c r="A267" s="16" t="s">
        <v>122</v>
      </c>
      <c r="B267" s="46" t="s">
        <v>278</v>
      </c>
      <c r="C267" s="48" t="s">
        <v>279</v>
      </c>
      <c r="D267" s="48" t="s">
        <v>77</v>
      </c>
      <c r="E267" s="48" t="s">
        <v>78</v>
      </c>
      <c r="F267" s="30" t="s">
        <v>280</v>
      </c>
      <c r="G267" s="302"/>
      <c r="H267" s="303"/>
      <c r="I267" s="303"/>
      <c r="J267" s="303"/>
      <c r="K267" s="303"/>
      <c r="L267" s="303"/>
      <c r="M267" s="304"/>
    </row>
    <row r="268" spans="1:13" ht="15.75" x14ac:dyDescent="0.25">
      <c r="A268" s="329">
        <v>43979</v>
      </c>
      <c r="B268" s="44">
        <v>60</v>
      </c>
      <c r="C268" s="43">
        <v>8</v>
      </c>
      <c r="D268" s="43">
        <v>4</v>
      </c>
      <c r="E268" s="43">
        <v>814</v>
      </c>
      <c r="F268" s="43">
        <v>17</v>
      </c>
      <c r="G268" s="40">
        <v>44011</v>
      </c>
      <c r="H268" s="43">
        <v>0</v>
      </c>
      <c r="I268" s="41">
        <v>0</v>
      </c>
      <c r="J268" s="41">
        <v>0</v>
      </c>
      <c r="K268" s="41">
        <v>0</v>
      </c>
      <c r="L268" s="41">
        <v>844</v>
      </c>
      <c r="M268" s="47">
        <v>824</v>
      </c>
    </row>
    <row r="269" spans="1:13" ht="15.75" x14ac:dyDescent="0.25">
      <c r="A269" s="330"/>
      <c r="B269" s="40"/>
      <c r="C269" s="17"/>
      <c r="D269" s="308" t="s">
        <v>127</v>
      </c>
      <c r="E269" s="309"/>
      <c r="F269" s="310"/>
      <c r="G269" s="42" t="s">
        <v>128</v>
      </c>
      <c r="H269" s="43"/>
      <c r="I269" s="43"/>
      <c r="J269" s="43"/>
      <c r="K269" s="43"/>
      <c r="L269" s="43"/>
      <c r="M269" s="43"/>
    </row>
    <row r="270" spans="1:13" ht="15.75" x14ac:dyDescent="0.25">
      <c r="A270" s="330"/>
      <c r="B270" s="311"/>
      <c r="C270" s="312"/>
      <c r="D270" s="48" t="s">
        <v>77</v>
      </c>
      <c r="E270" s="48" t="s">
        <v>78</v>
      </c>
      <c r="F270" s="30" t="s">
        <v>280</v>
      </c>
      <c r="G270" s="302"/>
      <c r="H270" s="303"/>
      <c r="I270" s="303"/>
      <c r="J270" s="303"/>
      <c r="K270" s="303"/>
      <c r="L270" s="303"/>
      <c r="M270" s="304"/>
    </row>
    <row r="271" spans="1:13" ht="15.75" x14ac:dyDescent="0.25">
      <c r="A271" s="330"/>
      <c r="B271" s="313"/>
      <c r="C271" s="314"/>
      <c r="D271" s="43">
        <v>1</v>
      </c>
      <c r="E271" s="43">
        <v>204</v>
      </c>
      <c r="F271" s="43">
        <v>14</v>
      </c>
      <c r="G271" s="40">
        <v>44011</v>
      </c>
      <c r="H271" s="43">
        <v>0</v>
      </c>
      <c r="I271" s="41">
        <v>0</v>
      </c>
      <c r="J271" s="41">
        <v>0</v>
      </c>
      <c r="K271" s="41">
        <v>0</v>
      </c>
      <c r="L271" s="41">
        <v>204</v>
      </c>
      <c r="M271" s="47">
        <v>191</v>
      </c>
    </row>
    <row r="272" spans="1:13" ht="15.75" x14ac:dyDescent="0.25">
      <c r="A272" s="319" t="s">
        <v>290</v>
      </c>
      <c r="B272" s="319"/>
      <c r="C272" s="319"/>
      <c r="D272" s="319"/>
      <c r="E272" s="319"/>
      <c r="F272" s="319"/>
      <c r="G272" s="319"/>
      <c r="H272" s="342" t="s">
        <v>5</v>
      </c>
      <c r="I272" s="342"/>
      <c r="J272" s="342"/>
      <c r="K272" s="342"/>
      <c r="L272" s="47">
        <f>L257+L262+L268+L271</f>
        <v>2402</v>
      </c>
      <c r="M272" s="23">
        <f>M259+M264+M268+M271</f>
        <v>2333</v>
      </c>
    </row>
    <row r="273" spans="1:13" ht="15.75" x14ac:dyDescent="0.25">
      <c r="A273" s="339"/>
      <c r="B273" s="341"/>
      <c r="C273" s="341"/>
      <c r="D273" s="341"/>
      <c r="E273" s="341"/>
      <c r="F273" s="341"/>
      <c r="G273" s="341"/>
      <c r="H273" s="341"/>
      <c r="I273" s="341"/>
      <c r="J273" s="341"/>
      <c r="K273" s="341"/>
      <c r="L273" s="341"/>
      <c r="M273" s="340"/>
    </row>
    <row r="274" spans="1:13" ht="15.75" x14ac:dyDescent="0.25">
      <c r="A274" s="37"/>
      <c r="B274" s="16"/>
      <c r="C274" s="16"/>
      <c r="D274" s="305" t="s">
        <v>123</v>
      </c>
      <c r="E274" s="306"/>
      <c r="F274" s="307"/>
      <c r="G274" s="51" t="s">
        <v>124</v>
      </c>
      <c r="H274" s="16" t="s">
        <v>8</v>
      </c>
      <c r="I274" s="16" t="s">
        <v>125</v>
      </c>
      <c r="J274" s="16" t="s">
        <v>79</v>
      </c>
      <c r="K274" s="16" t="s">
        <v>80</v>
      </c>
      <c r="L274" s="16" t="s">
        <v>126</v>
      </c>
      <c r="M274" s="16" t="s">
        <v>81</v>
      </c>
    </row>
    <row r="275" spans="1:13" ht="15.75" x14ac:dyDescent="0.25">
      <c r="A275" s="16" t="s">
        <v>122</v>
      </c>
      <c r="B275" s="46" t="s">
        <v>278</v>
      </c>
      <c r="C275" s="48" t="s">
        <v>279</v>
      </c>
      <c r="D275" s="48" t="s">
        <v>77</v>
      </c>
      <c r="E275" s="48" t="s">
        <v>78</v>
      </c>
      <c r="F275" s="30" t="s">
        <v>280</v>
      </c>
      <c r="G275" s="302"/>
      <c r="H275" s="303"/>
      <c r="I275" s="303"/>
      <c r="J275" s="303"/>
      <c r="K275" s="303"/>
      <c r="L275" s="303"/>
      <c r="M275" s="304"/>
    </row>
    <row r="276" spans="1:13" ht="15.75" x14ac:dyDescent="0.25">
      <c r="A276" s="315">
        <v>43980</v>
      </c>
      <c r="B276" s="371">
        <v>100</v>
      </c>
      <c r="C276" s="345">
        <v>12</v>
      </c>
      <c r="D276" s="345">
        <v>18</v>
      </c>
      <c r="E276" s="345">
        <v>1318</v>
      </c>
      <c r="F276" s="345">
        <v>34</v>
      </c>
      <c r="G276" s="315">
        <v>44011</v>
      </c>
      <c r="H276" s="345">
        <v>0</v>
      </c>
      <c r="I276" s="370">
        <v>0</v>
      </c>
      <c r="J276" s="370">
        <v>0</v>
      </c>
      <c r="K276" s="370">
        <v>0</v>
      </c>
      <c r="L276" s="370">
        <v>1368</v>
      </c>
      <c r="M276" s="41">
        <v>1311</v>
      </c>
    </row>
    <row r="277" spans="1:13" ht="15.75" x14ac:dyDescent="0.25">
      <c r="A277" s="315"/>
      <c r="B277" s="371"/>
      <c r="C277" s="345"/>
      <c r="D277" s="345"/>
      <c r="E277" s="345"/>
      <c r="F277" s="345"/>
      <c r="G277" s="315"/>
      <c r="H277" s="345"/>
      <c r="I277" s="370"/>
      <c r="J277" s="370"/>
      <c r="K277" s="370"/>
      <c r="L277" s="370"/>
      <c r="M277" s="41">
        <v>20</v>
      </c>
    </row>
    <row r="278" spans="1:13" ht="15.75" x14ac:dyDescent="0.25">
      <c r="A278" s="315"/>
      <c r="B278" s="371"/>
      <c r="C278" s="345"/>
      <c r="D278" s="345"/>
      <c r="E278" s="345"/>
      <c r="F278" s="345"/>
      <c r="G278" s="315"/>
      <c r="H278" s="345"/>
      <c r="I278" s="370"/>
      <c r="J278" s="370"/>
      <c r="K278" s="370"/>
      <c r="L278" s="370"/>
      <c r="M278" s="47">
        <f>M276+M277</f>
        <v>1331</v>
      </c>
    </row>
    <row r="279" spans="1:13" ht="15.75" x14ac:dyDescent="0.25">
      <c r="A279" s="315"/>
      <c r="B279" s="40"/>
      <c r="C279" s="17"/>
      <c r="D279" s="332" t="s">
        <v>127</v>
      </c>
      <c r="E279" s="332"/>
      <c r="F279" s="332"/>
      <c r="G279" s="42" t="s">
        <v>128</v>
      </c>
      <c r="H279" s="43"/>
      <c r="I279" s="43"/>
      <c r="J279" s="43"/>
      <c r="K279" s="43"/>
      <c r="L279" s="43"/>
      <c r="M279" s="43"/>
    </row>
    <row r="280" spans="1:13" ht="15.75" x14ac:dyDescent="0.25">
      <c r="A280" s="315"/>
      <c r="B280" s="315"/>
      <c r="C280" s="315"/>
      <c r="D280" s="48" t="s">
        <v>77</v>
      </c>
      <c r="E280" s="48" t="s">
        <v>78</v>
      </c>
      <c r="F280" s="32" t="s">
        <v>280</v>
      </c>
      <c r="G280" s="345"/>
      <c r="H280" s="345"/>
      <c r="I280" s="345"/>
      <c r="J280" s="345"/>
      <c r="K280" s="345"/>
      <c r="L280" s="345"/>
      <c r="M280" s="345"/>
    </row>
    <row r="281" spans="1:13" ht="15.75" x14ac:dyDescent="0.25">
      <c r="A281" s="315"/>
      <c r="B281" s="315"/>
      <c r="C281" s="315"/>
      <c r="D281" s="43">
        <v>12</v>
      </c>
      <c r="E281" s="43">
        <v>288</v>
      </c>
      <c r="F281" s="43">
        <v>20</v>
      </c>
      <c r="G281" s="40">
        <v>412906</v>
      </c>
      <c r="H281" s="43">
        <v>0</v>
      </c>
      <c r="I281" s="41">
        <v>0</v>
      </c>
      <c r="J281" s="41">
        <v>0</v>
      </c>
      <c r="K281" s="41">
        <v>0</v>
      </c>
      <c r="L281" s="41">
        <v>288</v>
      </c>
      <c r="M281" s="33">
        <v>258</v>
      </c>
    </row>
    <row r="282" spans="1:13" ht="15.75" x14ac:dyDescent="0.25">
      <c r="A282" s="315"/>
      <c r="B282" s="315"/>
      <c r="C282" s="315"/>
      <c r="D282" s="315"/>
      <c r="E282" s="315"/>
      <c r="F282" s="315"/>
      <c r="G282" s="315"/>
      <c r="H282" s="315"/>
      <c r="I282" s="315"/>
      <c r="J282" s="315"/>
      <c r="K282" s="315"/>
      <c r="L282" s="315"/>
      <c r="M282" s="315"/>
    </row>
    <row r="283" spans="1:13" ht="15.75" x14ac:dyDescent="0.25">
      <c r="A283" s="37"/>
      <c r="B283" s="16"/>
      <c r="C283" s="16"/>
      <c r="D283" s="305" t="s">
        <v>123</v>
      </c>
      <c r="E283" s="306"/>
      <c r="F283" s="307"/>
      <c r="G283" s="51" t="s">
        <v>124</v>
      </c>
      <c r="H283" s="16" t="s">
        <v>8</v>
      </c>
      <c r="I283" s="16" t="s">
        <v>125</v>
      </c>
      <c r="J283" s="16" t="s">
        <v>79</v>
      </c>
      <c r="K283" s="16" t="s">
        <v>80</v>
      </c>
      <c r="L283" s="16" t="s">
        <v>126</v>
      </c>
      <c r="M283" s="16" t="s">
        <v>81</v>
      </c>
    </row>
    <row r="284" spans="1:13" ht="15.75" x14ac:dyDescent="0.25">
      <c r="A284" s="16" t="s">
        <v>122</v>
      </c>
      <c r="B284" s="46" t="s">
        <v>278</v>
      </c>
      <c r="C284" s="48" t="s">
        <v>279</v>
      </c>
      <c r="D284" s="48" t="s">
        <v>77</v>
      </c>
      <c r="E284" s="48" t="s">
        <v>78</v>
      </c>
      <c r="F284" s="30" t="s">
        <v>280</v>
      </c>
      <c r="G284" s="302"/>
      <c r="H284" s="303"/>
      <c r="I284" s="303"/>
      <c r="J284" s="303"/>
      <c r="K284" s="303"/>
      <c r="L284" s="303"/>
      <c r="M284" s="304"/>
    </row>
    <row r="285" spans="1:13" ht="15.75" x14ac:dyDescent="0.25">
      <c r="A285" s="329">
        <v>43981</v>
      </c>
      <c r="B285" s="44">
        <v>100</v>
      </c>
      <c r="C285" s="43">
        <v>9</v>
      </c>
      <c r="D285" s="43">
        <v>14</v>
      </c>
      <c r="E285" s="43">
        <v>1386</v>
      </c>
      <c r="F285" s="43">
        <v>27</v>
      </c>
      <c r="G285" s="40">
        <v>44012</v>
      </c>
      <c r="H285" s="43">
        <v>0</v>
      </c>
      <c r="I285" s="41">
        <v>0</v>
      </c>
      <c r="J285" s="41">
        <v>0</v>
      </c>
      <c r="K285" s="41">
        <v>0</v>
      </c>
      <c r="L285" s="41">
        <v>1436</v>
      </c>
      <c r="M285" s="47">
        <v>1405</v>
      </c>
    </row>
    <row r="286" spans="1:13" ht="15.75" x14ac:dyDescent="0.25">
      <c r="A286" s="330"/>
      <c r="B286" s="40"/>
      <c r="C286" s="17"/>
      <c r="D286" s="308" t="s">
        <v>127</v>
      </c>
      <c r="E286" s="309"/>
      <c r="F286" s="310"/>
      <c r="G286" s="42" t="s">
        <v>128</v>
      </c>
      <c r="H286" s="43"/>
      <c r="I286" s="43"/>
      <c r="J286" s="43"/>
      <c r="K286" s="43"/>
      <c r="L286" s="43"/>
      <c r="M286" s="43"/>
    </row>
    <row r="287" spans="1:13" ht="15.75" x14ac:dyDescent="0.25">
      <c r="A287" s="330"/>
      <c r="B287" s="311"/>
      <c r="C287" s="312"/>
      <c r="D287" s="48" t="s">
        <v>77</v>
      </c>
      <c r="E287" s="48" t="s">
        <v>78</v>
      </c>
      <c r="F287" s="30" t="s">
        <v>280</v>
      </c>
      <c r="G287" s="302"/>
      <c r="H287" s="303"/>
      <c r="I287" s="303"/>
      <c r="J287" s="303"/>
      <c r="K287" s="303"/>
      <c r="L287" s="303"/>
      <c r="M287" s="304"/>
    </row>
    <row r="288" spans="1:13" ht="15.75" x14ac:dyDescent="0.25">
      <c r="A288" s="330"/>
      <c r="B288" s="313"/>
      <c r="C288" s="314"/>
      <c r="D288" s="43">
        <v>9</v>
      </c>
      <c r="E288" s="43">
        <v>291</v>
      </c>
      <c r="F288" s="43">
        <v>14</v>
      </c>
      <c r="G288" s="34">
        <v>44013</v>
      </c>
      <c r="H288" s="43">
        <v>0</v>
      </c>
      <c r="I288" s="41">
        <v>0</v>
      </c>
      <c r="J288" s="41">
        <v>0</v>
      </c>
      <c r="K288" s="41">
        <v>0</v>
      </c>
      <c r="L288" s="41">
        <v>291</v>
      </c>
      <c r="M288" s="35">
        <v>278</v>
      </c>
    </row>
    <row r="289" spans="1:13" ht="15.75" x14ac:dyDescent="0.25">
      <c r="A289" s="330"/>
      <c r="B289" s="353" t="s">
        <v>291</v>
      </c>
      <c r="C289" s="354"/>
      <c r="D289" s="354"/>
      <c r="E289" s="354"/>
      <c r="F289" s="354"/>
      <c r="G289" s="355"/>
      <c r="H289" s="320" t="s">
        <v>5</v>
      </c>
      <c r="I289" s="359"/>
      <c r="J289" s="359"/>
      <c r="K289" s="321"/>
      <c r="L289" s="47">
        <f>L276+L281+L285+L288</f>
        <v>3383</v>
      </c>
      <c r="M289" s="23">
        <f>M278+M281+M285</f>
        <v>2994</v>
      </c>
    </row>
    <row r="290" spans="1:13" ht="15.75" x14ac:dyDescent="0.25">
      <c r="A290" s="331"/>
      <c r="B290" s="353"/>
      <c r="C290" s="354"/>
      <c r="D290" s="354"/>
      <c r="E290" s="354"/>
      <c r="F290" s="354"/>
      <c r="G290" s="354"/>
      <c r="H290" s="354"/>
      <c r="I290" s="354"/>
      <c r="J290" s="354"/>
      <c r="K290" s="354"/>
      <c r="L290" s="355"/>
      <c r="M290" s="39"/>
    </row>
    <row r="291" spans="1:13" ht="15.75" x14ac:dyDescent="0.25">
      <c r="A291" s="37"/>
      <c r="B291" s="356" t="s">
        <v>82</v>
      </c>
      <c r="C291" s="357"/>
      <c r="D291" s="357"/>
      <c r="E291" s="357"/>
      <c r="F291" s="357"/>
      <c r="G291" s="357"/>
      <c r="H291" s="357"/>
      <c r="I291" s="357"/>
      <c r="J291" s="357"/>
      <c r="K291" s="358"/>
      <c r="L291" s="18">
        <f>L69+L87+L130+L147+L191+L209+L253+L272+L289</f>
        <v>47118.5</v>
      </c>
      <c r="M291" s="19">
        <f>K30+M69+M87+M130+M147+M191+M209+M253+M272+M289</f>
        <v>47965</v>
      </c>
    </row>
    <row r="292" spans="1:13" ht="15.75" x14ac:dyDescent="0.25">
      <c r="A292" s="376" t="s">
        <v>83</v>
      </c>
      <c r="B292" s="377"/>
      <c r="C292" s="377"/>
      <c r="D292" s="377"/>
      <c r="E292" s="377"/>
      <c r="F292" s="377"/>
      <c r="G292" s="377"/>
      <c r="H292" s="377"/>
      <c r="I292" s="377"/>
      <c r="J292" s="377"/>
      <c r="K292" s="377"/>
      <c r="L292" s="377"/>
      <c r="M292" s="378"/>
    </row>
    <row r="293" spans="1:13" ht="15.75" x14ac:dyDescent="0.25">
      <c r="A293" s="351" t="s">
        <v>86</v>
      </c>
      <c r="B293" s="352"/>
      <c r="C293" s="352"/>
      <c r="D293" s="352"/>
      <c r="E293" s="352"/>
      <c r="F293" s="352"/>
      <c r="G293" s="352"/>
      <c r="H293" s="352"/>
      <c r="I293" s="352"/>
      <c r="J293" s="352"/>
      <c r="K293" s="352"/>
      <c r="L293" s="352"/>
      <c r="M293" s="372"/>
    </row>
    <row r="294" spans="1:13" ht="15.75" x14ac:dyDescent="0.25">
      <c r="A294" s="373" t="s">
        <v>129</v>
      </c>
      <c r="B294" s="374"/>
      <c r="C294" s="374"/>
      <c r="D294" s="374"/>
      <c r="E294" s="374"/>
      <c r="F294" s="374"/>
      <c r="G294" s="374"/>
      <c r="H294" s="374"/>
      <c r="I294" s="374"/>
      <c r="J294" s="374"/>
      <c r="K294" s="374"/>
      <c r="L294" s="374"/>
      <c r="M294" s="375"/>
    </row>
    <row r="295" spans="1:13" ht="15.75" x14ac:dyDescent="0.25">
      <c r="A295" s="373" t="s">
        <v>130</v>
      </c>
      <c r="B295" s="374"/>
      <c r="C295" s="374"/>
      <c r="D295" s="374"/>
      <c r="E295" s="374"/>
      <c r="F295" s="374"/>
      <c r="G295" s="374"/>
      <c r="H295" s="374"/>
      <c r="I295" s="374"/>
      <c r="J295" s="374"/>
      <c r="K295" s="374"/>
      <c r="L295" s="374"/>
      <c r="M295" s="375"/>
    </row>
    <row r="296" spans="1:13" ht="15.75" x14ac:dyDescent="0.25">
      <c r="A296" s="322"/>
      <c r="B296" s="323"/>
      <c r="C296" s="323"/>
      <c r="D296" s="323"/>
      <c r="E296" s="323"/>
      <c r="F296" s="323"/>
      <c r="G296" s="323"/>
      <c r="H296" s="323"/>
      <c r="I296" s="323"/>
      <c r="J296" s="323"/>
      <c r="K296" s="323"/>
      <c r="L296" s="323"/>
      <c r="M296" s="324"/>
    </row>
    <row r="297" spans="1:13" ht="15.7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ht="15.7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ht="15.7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ht="15.7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ht="15.7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ht="15.7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ht="15.7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ht="15.7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ht="21" x14ac:dyDescent="0.35">
      <c r="A305" s="1"/>
      <c r="B305" s="1"/>
      <c r="C305" s="1"/>
      <c r="D305" s="1"/>
      <c r="E305" s="440"/>
      <c r="F305" s="440"/>
      <c r="G305" s="440"/>
      <c r="H305" s="1"/>
      <c r="I305" s="1"/>
      <c r="J305" s="1"/>
      <c r="K305" s="1"/>
      <c r="L305" s="1"/>
      <c r="M305" s="1"/>
    </row>
    <row r="306" spans="1:13" ht="23.25" x14ac:dyDescent="0.35">
      <c r="A306" s="1"/>
      <c r="B306" s="1"/>
      <c r="C306" s="1"/>
      <c r="D306" s="1"/>
      <c r="E306" s="440"/>
      <c r="F306" s="441"/>
      <c r="G306" s="441"/>
      <c r="H306" s="441"/>
      <c r="I306" s="1"/>
      <c r="J306" s="1"/>
      <c r="K306" s="1"/>
      <c r="L306" s="1"/>
      <c r="M306" s="1"/>
    </row>
    <row r="307" spans="1:13" ht="23.25" x14ac:dyDescent="0.35">
      <c r="A307" s="1"/>
      <c r="B307" s="1"/>
      <c r="C307" s="1"/>
      <c r="D307" s="1"/>
      <c r="E307" s="440"/>
      <c r="F307" s="442" t="s">
        <v>338</v>
      </c>
      <c r="G307" s="442"/>
      <c r="H307" s="443"/>
      <c r="I307" s="1"/>
      <c r="J307" s="1"/>
      <c r="K307" s="1"/>
      <c r="L307" s="1"/>
      <c r="M307" s="1"/>
    </row>
    <row r="308" spans="1:13" ht="23.25" x14ac:dyDescent="0.35">
      <c r="A308" s="1"/>
      <c r="B308" s="1"/>
      <c r="C308" s="1"/>
      <c r="D308" s="1"/>
      <c r="E308" s="440"/>
      <c r="F308" s="444" t="s">
        <v>14</v>
      </c>
      <c r="G308" s="444"/>
      <c r="H308" s="441"/>
      <c r="I308" s="1"/>
      <c r="J308" s="1"/>
      <c r="K308" s="1"/>
      <c r="L308" s="1"/>
      <c r="M308" s="1"/>
    </row>
    <row r="309" spans="1:13" ht="23.25" x14ac:dyDescent="0.35">
      <c r="A309" s="111"/>
      <c r="B309" s="111"/>
      <c r="C309" s="111"/>
      <c r="D309" s="111"/>
      <c r="E309" s="440"/>
      <c r="F309" s="441"/>
      <c r="G309" s="441"/>
      <c r="H309" s="441"/>
      <c r="I309" s="111"/>
      <c r="J309" s="111"/>
      <c r="K309" s="111"/>
      <c r="L309" s="111"/>
      <c r="M309" s="111"/>
    </row>
    <row r="310" spans="1:13" ht="21" x14ac:dyDescent="0.35">
      <c r="A310" s="111"/>
      <c r="B310" s="111"/>
      <c r="C310" s="111"/>
      <c r="D310" s="111"/>
      <c r="E310" s="440"/>
      <c r="F310" s="440"/>
      <c r="G310" s="440"/>
      <c r="H310" s="111"/>
      <c r="I310" s="111"/>
      <c r="J310" s="111"/>
      <c r="K310" s="111"/>
      <c r="L310" s="111"/>
      <c r="M310" s="111"/>
    </row>
    <row r="311" spans="1:13" ht="18.75" x14ac:dyDescent="0.3">
      <c r="A311" s="111"/>
      <c r="B311" s="111"/>
      <c r="C311" s="111"/>
      <c r="D311" s="111"/>
      <c r="E311" s="111"/>
      <c r="F311" s="111"/>
      <c r="G311" s="111"/>
      <c r="H311" s="111"/>
      <c r="I311" s="111"/>
      <c r="J311" s="111"/>
      <c r="K311" s="111"/>
      <c r="L311" s="111"/>
      <c r="M311" s="111"/>
    </row>
    <row r="312" spans="1:13" ht="18.75" x14ac:dyDescent="0.3">
      <c r="A312" s="111"/>
      <c r="B312" s="111"/>
      <c r="C312" s="111"/>
      <c r="D312" s="111"/>
      <c r="E312" s="111"/>
      <c r="F312" s="111"/>
      <c r="G312" s="111"/>
      <c r="H312" s="111"/>
      <c r="I312" s="111"/>
      <c r="J312" s="111"/>
      <c r="K312" s="111"/>
      <c r="L312" s="111"/>
      <c r="M312" s="111"/>
    </row>
  </sheetData>
  <mergeCells count="418">
    <mergeCell ref="A293:M293"/>
    <mergeCell ref="A294:M294"/>
    <mergeCell ref="A295:M295"/>
    <mergeCell ref="A296:M296"/>
    <mergeCell ref="A285:A290"/>
    <mergeCell ref="D286:F286"/>
    <mergeCell ref="B287:C288"/>
    <mergeCell ref="G287:M287"/>
    <mergeCell ref="B289:G289"/>
    <mergeCell ref="H289:K289"/>
    <mergeCell ref="B290:L290"/>
    <mergeCell ref="B291:K291"/>
    <mergeCell ref="A292:M292"/>
    <mergeCell ref="A276:A281"/>
    <mergeCell ref="K276:K278"/>
    <mergeCell ref="L276:L278"/>
    <mergeCell ref="D279:F279"/>
    <mergeCell ref="B280:C281"/>
    <mergeCell ref="G280:M280"/>
    <mergeCell ref="A282:M282"/>
    <mergeCell ref="D283:F283"/>
    <mergeCell ref="G284:M284"/>
    <mergeCell ref="B276:B278"/>
    <mergeCell ref="C276:C278"/>
    <mergeCell ref="D276:D278"/>
    <mergeCell ref="E276:E278"/>
    <mergeCell ref="F276:F278"/>
    <mergeCell ref="G276:G278"/>
    <mergeCell ref="H276:H278"/>
    <mergeCell ref="I276:I278"/>
    <mergeCell ref="J276:J278"/>
    <mergeCell ref="K257:K259"/>
    <mergeCell ref="L257:L259"/>
    <mergeCell ref="D260:F260"/>
    <mergeCell ref="B261:C264"/>
    <mergeCell ref="G261:M261"/>
    <mergeCell ref="D262:D264"/>
    <mergeCell ref="E262:E264"/>
    <mergeCell ref="F262:F264"/>
    <mergeCell ref="G262:G264"/>
    <mergeCell ref="H262:H264"/>
    <mergeCell ref="I262:I264"/>
    <mergeCell ref="J262:J264"/>
    <mergeCell ref="K262:K264"/>
    <mergeCell ref="L262:L264"/>
    <mergeCell ref="B257:B259"/>
    <mergeCell ref="C257:C259"/>
    <mergeCell ref="D257:D259"/>
    <mergeCell ref="E257:E259"/>
    <mergeCell ref="F257:F259"/>
    <mergeCell ref="G257:G259"/>
    <mergeCell ref="H257:H259"/>
    <mergeCell ref="I257:I259"/>
    <mergeCell ref="J257:J259"/>
    <mergeCell ref="A249:A252"/>
    <mergeCell ref="D250:F250"/>
    <mergeCell ref="B251:C252"/>
    <mergeCell ref="G251:M251"/>
    <mergeCell ref="A253:G253"/>
    <mergeCell ref="H253:K253"/>
    <mergeCell ref="B254:M254"/>
    <mergeCell ref="D255:F255"/>
    <mergeCell ref="G256:M256"/>
    <mergeCell ref="D240:F240"/>
    <mergeCell ref="G241:M241"/>
    <mergeCell ref="A242:A246"/>
    <mergeCell ref="D243:F243"/>
    <mergeCell ref="B244:C245"/>
    <mergeCell ref="G244:M244"/>
    <mergeCell ref="B246:M246"/>
    <mergeCell ref="D247:F247"/>
    <mergeCell ref="G248:M248"/>
    <mergeCell ref="D231:F231"/>
    <mergeCell ref="G232:M232"/>
    <mergeCell ref="A233:A239"/>
    <mergeCell ref="B233:B235"/>
    <mergeCell ref="C233:C235"/>
    <mergeCell ref="D233:D235"/>
    <mergeCell ref="E233:E235"/>
    <mergeCell ref="F233:F235"/>
    <mergeCell ref="G233:G235"/>
    <mergeCell ref="H233:H235"/>
    <mergeCell ref="I233:I235"/>
    <mergeCell ref="J233:J235"/>
    <mergeCell ref="K233:K235"/>
    <mergeCell ref="L233:L235"/>
    <mergeCell ref="D236:F236"/>
    <mergeCell ref="B237:C238"/>
    <mergeCell ref="G237:M237"/>
    <mergeCell ref="B239:M239"/>
    <mergeCell ref="J220:J222"/>
    <mergeCell ref="K220:K222"/>
    <mergeCell ref="L220:L222"/>
    <mergeCell ref="D224:F224"/>
    <mergeCell ref="G225:M225"/>
    <mergeCell ref="A226:A230"/>
    <mergeCell ref="D227:F227"/>
    <mergeCell ref="B228:C229"/>
    <mergeCell ref="G228:M228"/>
    <mergeCell ref="B230:M230"/>
    <mergeCell ref="D211:F211"/>
    <mergeCell ref="G212:M212"/>
    <mergeCell ref="A213:A223"/>
    <mergeCell ref="B213:B217"/>
    <mergeCell ref="C213:C217"/>
    <mergeCell ref="D213:D217"/>
    <mergeCell ref="E213:E217"/>
    <mergeCell ref="F213:F217"/>
    <mergeCell ref="G213:G217"/>
    <mergeCell ref="H213:H216"/>
    <mergeCell ref="I213:I216"/>
    <mergeCell ref="J213:J216"/>
    <mergeCell ref="K213:K216"/>
    <mergeCell ref="L213:L216"/>
    <mergeCell ref="H217:L217"/>
    <mergeCell ref="D218:F218"/>
    <mergeCell ref="B219:C222"/>
    <mergeCell ref="G219:M219"/>
    <mergeCell ref="D220:D222"/>
    <mergeCell ref="E220:E222"/>
    <mergeCell ref="F220:F222"/>
    <mergeCell ref="G220:G222"/>
    <mergeCell ref="H220:H222"/>
    <mergeCell ref="I220:I222"/>
    <mergeCell ref="D202:F202"/>
    <mergeCell ref="G203:M203"/>
    <mergeCell ref="A204:A208"/>
    <mergeCell ref="D205:F205"/>
    <mergeCell ref="B206:C207"/>
    <mergeCell ref="G206:M206"/>
    <mergeCell ref="A209:G209"/>
    <mergeCell ref="H209:K209"/>
    <mergeCell ref="A210:M210"/>
    <mergeCell ref="A195:A201"/>
    <mergeCell ref="D196:F196"/>
    <mergeCell ref="B197:C200"/>
    <mergeCell ref="G197:M197"/>
    <mergeCell ref="D198:D200"/>
    <mergeCell ref="E198:E200"/>
    <mergeCell ref="F198:F200"/>
    <mergeCell ref="G198:G200"/>
    <mergeCell ref="H198:H200"/>
    <mergeCell ref="I198:I200"/>
    <mergeCell ref="J198:J200"/>
    <mergeCell ref="K198:K200"/>
    <mergeCell ref="L198:L200"/>
    <mergeCell ref="A167:A170"/>
    <mergeCell ref="D168:F168"/>
    <mergeCell ref="B169:C170"/>
    <mergeCell ref="G169:M169"/>
    <mergeCell ref="B171:M171"/>
    <mergeCell ref="D172:F172"/>
    <mergeCell ref="G173:M173"/>
    <mergeCell ref="A174:A179"/>
    <mergeCell ref="B174:B176"/>
    <mergeCell ref="C174:C176"/>
    <mergeCell ref="D174:D176"/>
    <mergeCell ref="E174:E176"/>
    <mergeCell ref="F174:F176"/>
    <mergeCell ref="G174:G176"/>
    <mergeCell ref="H174:H176"/>
    <mergeCell ref="I174:I176"/>
    <mergeCell ref="J174:J176"/>
    <mergeCell ref="K174:K176"/>
    <mergeCell ref="L174:L176"/>
    <mergeCell ref="D177:F177"/>
    <mergeCell ref="B178:C179"/>
    <mergeCell ref="G178:M178"/>
    <mergeCell ref="D158:F158"/>
    <mergeCell ref="G159:M159"/>
    <mergeCell ref="A160:A164"/>
    <mergeCell ref="D161:F161"/>
    <mergeCell ref="B162:C163"/>
    <mergeCell ref="G162:M162"/>
    <mergeCell ref="B164:M164"/>
    <mergeCell ref="D165:F165"/>
    <mergeCell ref="G166:M166"/>
    <mergeCell ref="D149:F149"/>
    <mergeCell ref="G150:M150"/>
    <mergeCell ref="A151:A156"/>
    <mergeCell ref="D152:F152"/>
    <mergeCell ref="B153:C156"/>
    <mergeCell ref="G153:M153"/>
    <mergeCell ref="D154:D156"/>
    <mergeCell ref="E154:E156"/>
    <mergeCell ref="F154:F156"/>
    <mergeCell ref="G154:G156"/>
    <mergeCell ref="H154:H156"/>
    <mergeCell ref="I154:I156"/>
    <mergeCell ref="J154:J156"/>
    <mergeCell ref="K154:K156"/>
    <mergeCell ref="L154:L156"/>
    <mergeCell ref="D141:F141"/>
    <mergeCell ref="G142:M142"/>
    <mergeCell ref="A143:A146"/>
    <mergeCell ref="D144:F144"/>
    <mergeCell ref="B145:C146"/>
    <mergeCell ref="G145:M145"/>
    <mergeCell ref="A147:G147"/>
    <mergeCell ref="H147:K147"/>
    <mergeCell ref="A148:M148"/>
    <mergeCell ref="A130:G130"/>
    <mergeCell ref="H130:K130"/>
    <mergeCell ref="A131:M131"/>
    <mergeCell ref="D132:F132"/>
    <mergeCell ref="G133:M133"/>
    <mergeCell ref="A134:A140"/>
    <mergeCell ref="B134:B137"/>
    <mergeCell ref="C134:C137"/>
    <mergeCell ref="D134:D137"/>
    <mergeCell ref="E134:E137"/>
    <mergeCell ref="F134:F137"/>
    <mergeCell ref="G134:G137"/>
    <mergeCell ref="H134:H137"/>
    <mergeCell ref="I134:I137"/>
    <mergeCell ref="J134:J137"/>
    <mergeCell ref="K134:K137"/>
    <mergeCell ref="L134:L137"/>
    <mergeCell ref="D138:F138"/>
    <mergeCell ref="B139:C140"/>
    <mergeCell ref="G139:M139"/>
    <mergeCell ref="D121:F121"/>
    <mergeCell ref="B122:C123"/>
    <mergeCell ref="G122:M122"/>
    <mergeCell ref="D124:F124"/>
    <mergeCell ref="G125:M125"/>
    <mergeCell ref="A126:A129"/>
    <mergeCell ref="D127:F127"/>
    <mergeCell ref="B128:C129"/>
    <mergeCell ref="G128:M128"/>
    <mergeCell ref="D118:D120"/>
    <mergeCell ref="E118:E120"/>
    <mergeCell ref="F118:F120"/>
    <mergeCell ref="G118:G120"/>
    <mergeCell ref="H118:H120"/>
    <mergeCell ref="I118:I120"/>
    <mergeCell ref="J118:J120"/>
    <mergeCell ref="K118:K120"/>
    <mergeCell ref="L118:L120"/>
    <mergeCell ref="J99:J101"/>
    <mergeCell ref="K99:K101"/>
    <mergeCell ref="L99:L101"/>
    <mergeCell ref="D102:F102"/>
    <mergeCell ref="B103:C104"/>
    <mergeCell ref="G103:M103"/>
    <mergeCell ref="D105:F105"/>
    <mergeCell ref="G106:M106"/>
    <mergeCell ref="A107:A115"/>
    <mergeCell ref="G108:L108"/>
    <mergeCell ref="D109:F109"/>
    <mergeCell ref="B110:C115"/>
    <mergeCell ref="G110:M110"/>
    <mergeCell ref="D111:D115"/>
    <mergeCell ref="E111:E115"/>
    <mergeCell ref="F111:F115"/>
    <mergeCell ref="G111:G115"/>
    <mergeCell ref="H111:H115"/>
    <mergeCell ref="I111:I115"/>
    <mergeCell ref="J111:J115"/>
    <mergeCell ref="K111:K115"/>
    <mergeCell ref="L111:L115"/>
    <mergeCell ref="A99:A104"/>
    <mergeCell ref="B99:B101"/>
    <mergeCell ref="C99:C101"/>
    <mergeCell ref="D99:D101"/>
    <mergeCell ref="E99:E101"/>
    <mergeCell ref="F99:F101"/>
    <mergeCell ref="G99:G101"/>
    <mergeCell ref="H99:H101"/>
    <mergeCell ref="I99:I101"/>
    <mergeCell ref="F94:F96"/>
    <mergeCell ref="G94:G96"/>
    <mergeCell ref="H94:H96"/>
    <mergeCell ref="I94:I96"/>
    <mergeCell ref="J94:J96"/>
    <mergeCell ref="K94:K96"/>
    <mergeCell ref="L94:L96"/>
    <mergeCell ref="D97:F97"/>
    <mergeCell ref="G98:M98"/>
    <mergeCell ref="A54:M54"/>
    <mergeCell ref="D55:F55"/>
    <mergeCell ref="H69:K69"/>
    <mergeCell ref="D71:F71"/>
    <mergeCell ref="G72:M72"/>
    <mergeCell ref="A73:A76"/>
    <mergeCell ref="D74:F74"/>
    <mergeCell ref="B75:C76"/>
    <mergeCell ref="G75:M75"/>
    <mergeCell ref="A69:G69"/>
    <mergeCell ref="H87:K87"/>
    <mergeCell ref="A64:A68"/>
    <mergeCell ref="A77:M77"/>
    <mergeCell ref="D78:F78"/>
    <mergeCell ref="F80:F83"/>
    <mergeCell ref="A56:A61"/>
    <mergeCell ref="G56:M56"/>
    <mergeCell ref="D58:F58"/>
    <mergeCell ref="B59:C60"/>
    <mergeCell ref="A42:A46"/>
    <mergeCell ref="G42:M42"/>
    <mergeCell ref="D44:F44"/>
    <mergeCell ref="B45:C46"/>
    <mergeCell ref="G45:M45"/>
    <mergeCell ref="A47:M47"/>
    <mergeCell ref="D48:F48"/>
    <mergeCell ref="A49:A53"/>
    <mergeCell ref="G49:M49"/>
    <mergeCell ref="D51:F51"/>
    <mergeCell ref="B52:C53"/>
    <mergeCell ref="G52:M52"/>
    <mergeCell ref="D37:F37"/>
    <mergeCell ref="B38:C39"/>
    <mergeCell ref="G38:M38"/>
    <mergeCell ref="A40:M40"/>
    <mergeCell ref="D41:F41"/>
    <mergeCell ref="A28:G28"/>
    <mergeCell ref="H28:I28"/>
    <mergeCell ref="A29:K29"/>
    <mergeCell ref="A30:I30"/>
    <mergeCell ref="A31:K31"/>
    <mergeCell ref="A32:L32"/>
    <mergeCell ref="A33:M33"/>
    <mergeCell ref="D34:F34"/>
    <mergeCell ref="A35:A39"/>
    <mergeCell ref="G35:M35"/>
    <mergeCell ref="A1:M1"/>
    <mergeCell ref="A2:M2"/>
    <mergeCell ref="A3:G3"/>
    <mergeCell ref="H3:M3"/>
    <mergeCell ref="C7:C10"/>
    <mergeCell ref="D7:D10"/>
    <mergeCell ref="F7:F10"/>
    <mergeCell ref="G7:G10"/>
    <mergeCell ref="H7:H10"/>
    <mergeCell ref="I7:I10"/>
    <mergeCell ref="J7:J10"/>
    <mergeCell ref="A4:K4"/>
    <mergeCell ref="C5:D5"/>
    <mergeCell ref="A273:M273"/>
    <mergeCell ref="D274:F274"/>
    <mergeCell ref="G275:M275"/>
    <mergeCell ref="A257:A264"/>
    <mergeCell ref="A180:M180"/>
    <mergeCell ref="D181:F181"/>
    <mergeCell ref="G182:M182"/>
    <mergeCell ref="A183:A190"/>
    <mergeCell ref="D186:F186"/>
    <mergeCell ref="B187:C189"/>
    <mergeCell ref="A265:M265"/>
    <mergeCell ref="D266:F266"/>
    <mergeCell ref="G267:M267"/>
    <mergeCell ref="A268:A271"/>
    <mergeCell ref="D269:F269"/>
    <mergeCell ref="B270:C271"/>
    <mergeCell ref="G270:M270"/>
    <mergeCell ref="A272:G272"/>
    <mergeCell ref="H272:K272"/>
    <mergeCell ref="G187:M187"/>
    <mergeCell ref="A191:G191"/>
    <mergeCell ref="H191:K191"/>
    <mergeCell ref="D193:F193"/>
    <mergeCell ref="G194:M194"/>
    <mergeCell ref="A157:M157"/>
    <mergeCell ref="D116:F116"/>
    <mergeCell ref="G117:M117"/>
    <mergeCell ref="A118:A123"/>
    <mergeCell ref="B118:B120"/>
    <mergeCell ref="C118:C120"/>
    <mergeCell ref="A87:G87"/>
    <mergeCell ref="G80:G83"/>
    <mergeCell ref="H80:H83"/>
    <mergeCell ref="I80:I83"/>
    <mergeCell ref="J80:J83"/>
    <mergeCell ref="A88:M88"/>
    <mergeCell ref="D89:F89"/>
    <mergeCell ref="G90:M90"/>
    <mergeCell ref="A91:A96"/>
    <mergeCell ref="D92:F92"/>
    <mergeCell ref="B93:C96"/>
    <mergeCell ref="G93:M93"/>
    <mergeCell ref="D94:D96"/>
    <mergeCell ref="E94:E96"/>
    <mergeCell ref="B80:B83"/>
    <mergeCell ref="C80:C83"/>
    <mergeCell ref="D80:D83"/>
    <mergeCell ref="E80:E83"/>
    <mergeCell ref="A11:G11"/>
    <mergeCell ref="H11:I11"/>
    <mergeCell ref="A12:K12"/>
    <mergeCell ref="C13:D13"/>
    <mergeCell ref="A14:A18"/>
    <mergeCell ref="A19:K19"/>
    <mergeCell ref="C20:D20"/>
    <mergeCell ref="A21:A27"/>
    <mergeCell ref="B22:B24"/>
    <mergeCell ref="C22:C24"/>
    <mergeCell ref="D22:D24"/>
    <mergeCell ref="E22:E24"/>
    <mergeCell ref="F22:F24"/>
    <mergeCell ref="G22:G24"/>
    <mergeCell ref="H22:H24"/>
    <mergeCell ref="I22:I24"/>
    <mergeCell ref="J22:J24"/>
    <mergeCell ref="C25:D25"/>
    <mergeCell ref="C16:D16"/>
    <mergeCell ref="G59:M59"/>
    <mergeCell ref="D62:F62"/>
    <mergeCell ref="G63:M63"/>
    <mergeCell ref="D65:F65"/>
    <mergeCell ref="B66:C67"/>
    <mergeCell ref="G66:M66"/>
    <mergeCell ref="G79:M79"/>
    <mergeCell ref="A80:A86"/>
    <mergeCell ref="K80:K83"/>
    <mergeCell ref="L80:L83"/>
    <mergeCell ref="D84:F84"/>
    <mergeCell ref="B85:C86"/>
    <mergeCell ref="G85:M85"/>
  </mergeCells>
  <pageMargins left="0.511811024" right="0.511811024" top="0.78740157499999996" bottom="0.78740157499999996" header="0.31496062000000002" footer="0.31496062000000002"/>
  <pageSetup paperSize="9" scale="45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23"/>
  <sheetViews>
    <sheetView topLeftCell="A193" workbookViewId="0">
      <selection sqref="A1:H5"/>
    </sheetView>
  </sheetViews>
  <sheetFormatPr defaultRowHeight="15.75" x14ac:dyDescent="0.25"/>
  <cols>
    <col min="1" max="1" width="22.28515625" style="1" customWidth="1"/>
    <col min="2" max="2" width="36.42578125" customWidth="1"/>
    <col min="3" max="3" width="31.28515625" customWidth="1"/>
    <col min="4" max="4" width="17.42578125" style="2" customWidth="1"/>
    <col min="5" max="5" width="20.5703125" style="4" customWidth="1"/>
    <col min="6" max="6" width="17.85546875" customWidth="1"/>
    <col min="7" max="7" width="17.140625" style="15" customWidth="1"/>
    <col min="8" max="8" width="18" style="3" customWidth="1"/>
  </cols>
  <sheetData>
    <row r="1" spans="1:8" ht="15" customHeight="1" x14ac:dyDescent="0.25">
      <c r="A1" s="385" t="s">
        <v>65</v>
      </c>
      <c r="B1" s="386"/>
      <c r="C1" s="386"/>
      <c r="D1" s="386"/>
      <c r="E1" s="386"/>
      <c r="F1" s="386"/>
      <c r="G1" s="386"/>
      <c r="H1" s="387"/>
    </row>
    <row r="2" spans="1:8" ht="15" customHeight="1" x14ac:dyDescent="0.25">
      <c r="A2" s="388"/>
      <c r="B2" s="389"/>
      <c r="C2" s="389"/>
      <c r="D2" s="389"/>
      <c r="E2" s="389"/>
      <c r="F2" s="389"/>
      <c r="G2" s="389"/>
      <c r="H2" s="390"/>
    </row>
    <row r="3" spans="1:8" ht="15" customHeight="1" x14ac:dyDescent="0.25">
      <c r="A3" s="388"/>
      <c r="B3" s="389"/>
      <c r="C3" s="389"/>
      <c r="D3" s="389"/>
      <c r="E3" s="389"/>
      <c r="F3" s="389"/>
      <c r="G3" s="389"/>
      <c r="H3" s="390"/>
    </row>
    <row r="4" spans="1:8" ht="15" customHeight="1" x14ac:dyDescent="0.25">
      <c r="A4" s="388"/>
      <c r="B4" s="389"/>
      <c r="C4" s="389"/>
      <c r="D4" s="389"/>
      <c r="E4" s="389"/>
      <c r="F4" s="389"/>
      <c r="G4" s="389"/>
      <c r="H4" s="390"/>
    </row>
    <row r="5" spans="1:8" ht="37.5" customHeight="1" thickBot="1" x14ac:dyDescent="0.3">
      <c r="A5" s="391"/>
      <c r="B5" s="392"/>
      <c r="C5" s="392"/>
      <c r="D5" s="392"/>
      <c r="E5" s="392"/>
      <c r="F5" s="392"/>
      <c r="G5" s="392"/>
      <c r="H5" s="393"/>
    </row>
    <row r="6" spans="1:8" ht="15" customHeight="1" x14ac:dyDescent="0.25">
      <c r="A6" s="394" t="s">
        <v>292</v>
      </c>
      <c r="B6" s="394"/>
      <c r="C6" s="394"/>
      <c r="D6" s="394"/>
      <c r="E6" s="394"/>
      <c r="F6" s="394"/>
      <c r="G6" s="394"/>
      <c r="H6" s="394"/>
    </row>
    <row r="7" spans="1:8" ht="15" customHeight="1" x14ac:dyDescent="0.25">
      <c r="A7" s="395"/>
      <c r="B7" s="395"/>
      <c r="C7" s="395"/>
      <c r="D7" s="395"/>
      <c r="E7" s="395"/>
      <c r="F7" s="395"/>
      <c r="G7" s="395"/>
      <c r="H7" s="395"/>
    </row>
    <row r="8" spans="1:8" ht="15" customHeight="1" thickBot="1" x14ac:dyDescent="0.3">
      <c r="A8" s="114"/>
      <c r="B8" s="114"/>
      <c r="C8" s="114"/>
      <c r="D8" s="115"/>
      <c r="E8" s="116"/>
      <c r="F8" s="114"/>
      <c r="G8" s="117"/>
      <c r="H8" s="118"/>
    </row>
    <row r="9" spans="1:8" ht="15" customHeight="1" x14ac:dyDescent="0.25">
      <c r="A9" s="119" t="s">
        <v>55</v>
      </c>
      <c r="B9" s="120"/>
      <c r="C9" s="120"/>
      <c r="D9" s="121"/>
      <c r="E9" s="122"/>
      <c r="F9" s="123"/>
      <c r="G9" s="124"/>
      <c r="H9" s="125"/>
    </row>
    <row r="10" spans="1:8" ht="15" customHeight="1" x14ac:dyDescent="0.25">
      <c r="A10" s="126" t="s">
        <v>35</v>
      </c>
      <c r="B10" s="127"/>
      <c r="C10" s="127"/>
      <c r="D10" s="115"/>
      <c r="E10" s="116"/>
      <c r="F10" s="114"/>
      <c r="G10" s="117"/>
      <c r="H10" s="128"/>
    </row>
    <row r="11" spans="1:8" ht="13.5" customHeight="1" x14ac:dyDescent="0.25">
      <c r="A11" s="126" t="s">
        <v>56</v>
      </c>
      <c r="B11" s="127"/>
      <c r="C11" s="127"/>
      <c r="D11" s="115"/>
      <c r="E11" s="116"/>
      <c r="F11" s="114"/>
      <c r="G11" s="117"/>
      <c r="H11" s="129"/>
    </row>
    <row r="12" spans="1:8" ht="18" x14ac:dyDescent="0.25">
      <c r="A12" s="126" t="s">
        <v>57</v>
      </c>
      <c r="B12" s="127"/>
      <c r="C12" s="127"/>
      <c r="D12" s="115"/>
      <c r="E12" s="116"/>
      <c r="F12" s="114"/>
      <c r="G12" s="117"/>
      <c r="H12" s="129"/>
    </row>
    <row r="13" spans="1:8" ht="18.75" thickBot="1" x14ac:dyDescent="0.3">
      <c r="A13" s="130" t="s">
        <v>38</v>
      </c>
      <c r="B13" s="131"/>
      <c r="C13" s="131"/>
      <c r="D13" s="132"/>
      <c r="E13" s="133"/>
      <c r="F13" s="134"/>
      <c r="G13" s="135"/>
      <c r="H13" s="136"/>
    </row>
    <row r="14" spans="1:8" ht="24" customHeight="1" thickBot="1" x14ac:dyDescent="0.3">
      <c r="A14" s="419" t="s">
        <v>58</v>
      </c>
      <c r="B14" s="420"/>
      <c r="C14" s="420"/>
      <c r="D14" s="420"/>
      <c r="E14" s="420"/>
      <c r="F14" s="420"/>
      <c r="G14" s="420"/>
      <c r="H14" s="420"/>
    </row>
    <row r="15" spans="1:8" ht="15" customHeight="1" x14ac:dyDescent="0.25">
      <c r="A15" s="421" t="s">
        <v>22</v>
      </c>
      <c r="B15" s="423" t="s">
        <v>9</v>
      </c>
      <c r="C15" s="425" t="s">
        <v>23</v>
      </c>
      <c r="D15" s="427" t="s">
        <v>11</v>
      </c>
      <c r="E15" s="429" t="s">
        <v>293</v>
      </c>
      <c r="F15" s="431" t="s">
        <v>13</v>
      </c>
      <c r="G15" s="433" t="s">
        <v>24</v>
      </c>
      <c r="H15" s="435" t="s">
        <v>28</v>
      </c>
    </row>
    <row r="16" spans="1:8" ht="45.75" customHeight="1" x14ac:dyDescent="0.25">
      <c r="A16" s="422"/>
      <c r="B16" s="424"/>
      <c r="C16" s="426"/>
      <c r="D16" s="428"/>
      <c r="E16" s="430"/>
      <c r="F16" s="432"/>
      <c r="G16" s="434"/>
      <c r="H16" s="436"/>
    </row>
    <row r="17" spans="1:8" ht="18.75" x14ac:dyDescent="0.3">
      <c r="A17" s="416" t="s">
        <v>164</v>
      </c>
      <c r="B17" s="137" t="s">
        <v>101</v>
      </c>
      <c r="C17" s="137" t="s">
        <v>168</v>
      </c>
      <c r="D17" s="138">
        <v>2714.92</v>
      </c>
      <c r="E17" s="139">
        <v>43984</v>
      </c>
      <c r="F17" s="140" t="s">
        <v>45</v>
      </c>
      <c r="G17" s="417"/>
      <c r="H17" s="418"/>
    </row>
    <row r="18" spans="1:8" ht="18.75" x14ac:dyDescent="0.3">
      <c r="A18" s="416"/>
      <c r="B18" s="137" t="s">
        <v>296</v>
      </c>
      <c r="C18" s="137" t="s">
        <v>113</v>
      </c>
      <c r="D18" s="138">
        <v>206.72</v>
      </c>
      <c r="E18" s="139">
        <v>43984</v>
      </c>
      <c r="F18" s="140" t="s">
        <v>53</v>
      </c>
      <c r="G18" s="417"/>
      <c r="H18" s="418"/>
    </row>
    <row r="19" spans="1:8" ht="18.75" x14ac:dyDescent="0.3">
      <c r="A19" s="416"/>
      <c r="B19" s="137" t="s">
        <v>154</v>
      </c>
      <c r="C19" s="137" t="s">
        <v>67</v>
      </c>
      <c r="D19" s="138">
        <v>1683</v>
      </c>
      <c r="E19" s="139">
        <v>43986</v>
      </c>
      <c r="F19" s="140" t="s">
        <v>45</v>
      </c>
      <c r="G19" s="417"/>
      <c r="H19" s="418"/>
    </row>
    <row r="20" spans="1:8" ht="18.75" x14ac:dyDescent="0.3">
      <c r="A20" s="416"/>
      <c r="B20" s="137" t="s">
        <v>109</v>
      </c>
      <c r="C20" s="137" t="s">
        <v>67</v>
      </c>
      <c r="D20" s="138">
        <v>2360</v>
      </c>
      <c r="E20" s="139">
        <v>43986</v>
      </c>
      <c r="F20" s="140" t="s">
        <v>45</v>
      </c>
      <c r="G20" s="417"/>
      <c r="H20" s="418"/>
    </row>
    <row r="21" spans="1:8" ht="18.75" x14ac:dyDescent="0.3">
      <c r="A21" s="416"/>
      <c r="B21" s="137" t="s">
        <v>46</v>
      </c>
      <c r="C21" s="137" t="s">
        <v>67</v>
      </c>
      <c r="D21" s="138">
        <v>1693</v>
      </c>
      <c r="E21" s="139">
        <v>43986</v>
      </c>
      <c r="F21" s="140" t="s">
        <v>45</v>
      </c>
      <c r="G21" s="417"/>
      <c r="H21" s="418"/>
    </row>
    <row r="22" spans="1:8" ht="18.75" x14ac:dyDescent="0.3">
      <c r="A22" s="416"/>
      <c r="B22" s="137" t="s">
        <v>47</v>
      </c>
      <c r="C22" s="137" t="s">
        <v>67</v>
      </c>
      <c r="D22" s="138">
        <v>1382</v>
      </c>
      <c r="E22" s="139">
        <v>43986</v>
      </c>
      <c r="F22" s="140" t="s">
        <v>45</v>
      </c>
      <c r="G22" s="417"/>
      <c r="H22" s="418"/>
    </row>
    <row r="23" spans="1:8" ht="18.75" x14ac:dyDescent="0.3">
      <c r="A23" s="416"/>
      <c r="B23" s="137" t="s">
        <v>59</v>
      </c>
      <c r="C23" s="137" t="s">
        <v>67</v>
      </c>
      <c r="D23" s="138">
        <v>2373</v>
      </c>
      <c r="E23" s="139">
        <v>43986</v>
      </c>
      <c r="F23" s="140" t="s">
        <v>45</v>
      </c>
      <c r="G23" s="417"/>
      <c r="H23" s="418"/>
    </row>
    <row r="24" spans="1:8" ht="18.75" x14ac:dyDescent="0.3">
      <c r="A24" s="416"/>
      <c r="B24" s="137" t="s">
        <v>89</v>
      </c>
      <c r="C24" s="137" t="s">
        <v>67</v>
      </c>
      <c r="D24" s="138">
        <v>1683</v>
      </c>
      <c r="E24" s="139">
        <v>43986</v>
      </c>
      <c r="F24" s="140" t="s">
        <v>45</v>
      </c>
      <c r="G24" s="417"/>
      <c r="H24" s="418"/>
    </row>
    <row r="25" spans="1:8" ht="18.75" x14ac:dyDescent="0.3">
      <c r="A25" s="416"/>
      <c r="B25" s="137" t="s">
        <v>100</v>
      </c>
      <c r="C25" s="137" t="s">
        <v>67</v>
      </c>
      <c r="D25" s="138">
        <v>1681</v>
      </c>
      <c r="E25" s="139">
        <v>43986</v>
      </c>
      <c r="F25" s="140" t="s">
        <v>45</v>
      </c>
      <c r="G25" s="417"/>
      <c r="H25" s="418"/>
    </row>
    <row r="26" spans="1:8" ht="18.75" x14ac:dyDescent="0.3">
      <c r="A26" s="416"/>
      <c r="B26" s="137" t="s">
        <v>110</v>
      </c>
      <c r="C26" s="137" t="s">
        <v>67</v>
      </c>
      <c r="D26" s="138">
        <v>1371</v>
      </c>
      <c r="E26" s="139">
        <v>43986</v>
      </c>
      <c r="F26" s="140" t="s">
        <v>45</v>
      </c>
      <c r="G26" s="417"/>
      <c r="H26" s="418"/>
    </row>
    <row r="27" spans="1:8" ht="18.75" x14ac:dyDescent="0.3">
      <c r="A27" s="416"/>
      <c r="B27" s="137" t="s">
        <v>111</v>
      </c>
      <c r="C27" s="137" t="s">
        <v>67</v>
      </c>
      <c r="D27" s="138">
        <v>1000</v>
      </c>
      <c r="E27" s="139">
        <v>43986</v>
      </c>
      <c r="F27" s="140" t="s">
        <v>45</v>
      </c>
      <c r="G27" s="417"/>
      <c r="H27" s="418"/>
    </row>
    <row r="28" spans="1:8" ht="18.75" x14ac:dyDescent="0.3">
      <c r="A28" s="416"/>
      <c r="B28" s="137" t="s">
        <v>48</v>
      </c>
      <c r="C28" s="137" t="s">
        <v>67</v>
      </c>
      <c r="D28" s="138">
        <v>4278.5</v>
      </c>
      <c r="E28" s="139">
        <v>43986</v>
      </c>
      <c r="F28" s="140" t="s">
        <v>45</v>
      </c>
      <c r="G28" s="417"/>
      <c r="H28" s="418"/>
    </row>
    <row r="29" spans="1:8" ht="18.75" x14ac:dyDescent="0.3">
      <c r="A29" s="416"/>
      <c r="B29" s="137" t="s">
        <v>120</v>
      </c>
      <c r="C29" s="137" t="s">
        <v>67</v>
      </c>
      <c r="D29" s="138">
        <v>1000</v>
      </c>
      <c r="E29" s="139">
        <v>43986</v>
      </c>
      <c r="F29" s="140" t="s">
        <v>45</v>
      </c>
      <c r="G29" s="417"/>
      <c r="H29" s="418"/>
    </row>
    <row r="30" spans="1:8" ht="18.75" x14ac:dyDescent="0.3">
      <c r="A30" s="416"/>
      <c r="B30" s="137" t="s">
        <v>49</v>
      </c>
      <c r="C30" s="137" t="s">
        <v>67</v>
      </c>
      <c r="D30" s="138">
        <v>1383</v>
      </c>
      <c r="E30" s="139">
        <v>43986</v>
      </c>
      <c r="F30" s="140" t="s">
        <v>45</v>
      </c>
      <c r="G30" s="417"/>
      <c r="H30" s="418"/>
    </row>
    <row r="31" spans="1:8" ht="18.75" x14ac:dyDescent="0.3">
      <c r="A31" s="416"/>
      <c r="B31" s="137" t="s">
        <v>178</v>
      </c>
      <c r="C31" s="137" t="s">
        <v>294</v>
      </c>
      <c r="D31" s="138">
        <v>1152</v>
      </c>
      <c r="E31" s="139">
        <v>43986</v>
      </c>
      <c r="F31" s="140" t="s">
        <v>45</v>
      </c>
      <c r="G31" s="417"/>
      <c r="H31" s="418"/>
    </row>
    <row r="32" spans="1:8" ht="18.75" x14ac:dyDescent="0.3">
      <c r="A32" s="416"/>
      <c r="B32" s="137" t="s">
        <v>72</v>
      </c>
      <c r="C32" s="137" t="s">
        <v>67</v>
      </c>
      <c r="D32" s="138">
        <v>3347</v>
      </c>
      <c r="E32" s="139">
        <v>43986</v>
      </c>
      <c r="F32" s="140" t="s">
        <v>45</v>
      </c>
      <c r="G32" s="417"/>
      <c r="H32" s="418"/>
    </row>
    <row r="33" spans="1:8" ht="18.75" x14ac:dyDescent="0.3">
      <c r="A33" s="416"/>
      <c r="B33" s="137" t="s">
        <v>180</v>
      </c>
      <c r="C33" s="137" t="s">
        <v>294</v>
      </c>
      <c r="D33" s="138">
        <v>596.5</v>
      </c>
      <c r="E33" s="139">
        <v>43986</v>
      </c>
      <c r="F33" s="140" t="s">
        <v>45</v>
      </c>
      <c r="G33" s="417"/>
      <c r="H33" s="418"/>
    </row>
    <row r="34" spans="1:8" ht="18.75" x14ac:dyDescent="0.3">
      <c r="A34" s="416"/>
      <c r="B34" s="137" t="s">
        <v>50</v>
      </c>
      <c r="C34" s="137" t="s">
        <v>67</v>
      </c>
      <c r="D34" s="138">
        <v>1780</v>
      </c>
      <c r="E34" s="139">
        <v>43986</v>
      </c>
      <c r="F34" s="140" t="s">
        <v>45</v>
      </c>
      <c r="G34" s="417"/>
      <c r="H34" s="418"/>
    </row>
    <row r="35" spans="1:8" ht="18.75" x14ac:dyDescent="0.3">
      <c r="A35" s="416"/>
      <c r="B35" s="137" t="s">
        <v>60</v>
      </c>
      <c r="C35" s="137" t="s">
        <v>67</v>
      </c>
      <c r="D35" s="138">
        <v>1696</v>
      </c>
      <c r="E35" s="141">
        <v>43986</v>
      </c>
      <c r="F35" s="137" t="s">
        <v>45</v>
      </c>
      <c r="G35" s="417"/>
      <c r="H35" s="418"/>
    </row>
    <row r="36" spans="1:8" ht="18.75" x14ac:dyDescent="0.3">
      <c r="A36" s="416"/>
      <c r="B36" s="137" t="s">
        <v>70</v>
      </c>
      <c r="C36" s="137" t="s">
        <v>67</v>
      </c>
      <c r="D36" s="138">
        <v>2039</v>
      </c>
      <c r="E36" s="141">
        <v>43986</v>
      </c>
      <c r="F36" s="137" t="s">
        <v>45</v>
      </c>
      <c r="G36" s="417"/>
      <c r="H36" s="418"/>
    </row>
    <row r="37" spans="1:8" ht="18.75" x14ac:dyDescent="0.3">
      <c r="A37" s="416"/>
      <c r="B37" s="137" t="s">
        <v>73</v>
      </c>
      <c r="C37" s="137" t="s">
        <v>67</v>
      </c>
      <c r="D37" s="138">
        <v>1186</v>
      </c>
      <c r="E37" s="141">
        <v>43986</v>
      </c>
      <c r="F37" s="137" t="s">
        <v>45</v>
      </c>
      <c r="G37" s="417"/>
      <c r="H37" s="418"/>
    </row>
    <row r="38" spans="1:8" ht="18.75" x14ac:dyDescent="0.3">
      <c r="A38" s="416"/>
      <c r="B38" s="137" t="s">
        <v>91</v>
      </c>
      <c r="C38" s="137" t="s">
        <v>90</v>
      </c>
      <c r="D38" s="138">
        <v>600</v>
      </c>
      <c r="E38" s="141">
        <v>43986</v>
      </c>
      <c r="F38" s="137" t="s">
        <v>45</v>
      </c>
      <c r="G38" s="417"/>
      <c r="H38" s="418"/>
    </row>
    <row r="39" spans="1:8" ht="18.75" x14ac:dyDescent="0.3">
      <c r="A39" s="416"/>
      <c r="B39" s="137" t="s">
        <v>85</v>
      </c>
      <c r="C39" s="137" t="s">
        <v>67</v>
      </c>
      <c r="D39" s="138">
        <v>1718</v>
      </c>
      <c r="E39" s="141">
        <v>43986</v>
      </c>
      <c r="F39" s="137" t="s">
        <v>45</v>
      </c>
      <c r="G39" s="417"/>
      <c r="H39" s="418"/>
    </row>
    <row r="40" spans="1:8" ht="18.75" x14ac:dyDescent="0.3">
      <c r="A40" s="416"/>
      <c r="B40" s="137" t="s">
        <v>51</v>
      </c>
      <c r="C40" s="137" t="s">
        <v>67</v>
      </c>
      <c r="D40" s="138">
        <v>1542</v>
      </c>
      <c r="E40" s="141">
        <v>43986</v>
      </c>
      <c r="F40" s="137" t="s">
        <v>45</v>
      </c>
      <c r="G40" s="417"/>
      <c r="H40" s="418"/>
    </row>
    <row r="41" spans="1:8" ht="18.75" x14ac:dyDescent="0.3">
      <c r="A41" s="416"/>
      <c r="B41" s="142" t="s">
        <v>52</v>
      </c>
      <c r="C41" s="137" t="s">
        <v>67</v>
      </c>
      <c r="D41" s="143">
        <v>1683</v>
      </c>
      <c r="E41" s="144">
        <v>43986</v>
      </c>
      <c r="F41" s="142" t="s">
        <v>45</v>
      </c>
      <c r="G41" s="417"/>
      <c r="H41" s="418"/>
    </row>
    <row r="42" spans="1:8" ht="18.75" x14ac:dyDescent="0.3">
      <c r="A42" s="416"/>
      <c r="B42" s="142" t="s">
        <v>115</v>
      </c>
      <c r="C42" s="137" t="s">
        <v>67</v>
      </c>
      <c r="D42" s="143">
        <v>1331</v>
      </c>
      <c r="E42" s="144">
        <v>43986</v>
      </c>
      <c r="F42" s="142" t="s">
        <v>45</v>
      </c>
      <c r="G42" s="417"/>
      <c r="H42" s="418"/>
    </row>
    <row r="43" spans="1:8" ht="18.75" x14ac:dyDescent="0.3">
      <c r="A43" s="416"/>
      <c r="B43" s="142" t="s">
        <v>116</v>
      </c>
      <c r="C43" s="137" t="s">
        <v>67</v>
      </c>
      <c r="D43" s="143">
        <v>1681</v>
      </c>
      <c r="E43" s="144">
        <v>43986</v>
      </c>
      <c r="F43" s="142" t="s">
        <v>45</v>
      </c>
      <c r="G43" s="417"/>
      <c r="H43" s="418"/>
    </row>
    <row r="44" spans="1:8" ht="18.75" x14ac:dyDescent="0.3">
      <c r="A44" s="416"/>
      <c r="B44" s="142" t="s">
        <v>71</v>
      </c>
      <c r="C44" s="137" t="s">
        <v>113</v>
      </c>
      <c r="D44" s="143">
        <v>4088.23</v>
      </c>
      <c r="E44" s="144">
        <v>43986</v>
      </c>
      <c r="F44" s="142" t="s">
        <v>53</v>
      </c>
      <c r="G44" s="417"/>
      <c r="H44" s="418"/>
    </row>
    <row r="45" spans="1:8" ht="18.75" x14ac:dyDescent="0.3">
      <c r="A45" s="416"/>
      <c r="B45" s="142" t="s">
        <v>146</v>
      </c>
      <c r="C45" s="137" t="s">
        <v>90</v>
      </c>
      <c r="D45" s="143">
        <v>600</v>
      </c>
      <c r="E45" s="144">
        <v>43986</v>
      </c>
      <c r="F45" s="142" t="s">
        <v>45</v>
      </c>
      <c r="G45" s="417"/>
      <c r="H45" s="418"/>
    </row>
    <row r="46" spans="1:8" ht="18.75" x14ac:dyDescent="0.3">
      <c r="A46" s="416"/>
      <c r="B46" s="142" t="s">
        <v>183</v>
      </c>
      <c r="C46" s="137" t="s">
        <v>90</v>
      </c>
      <c r="D46" s="143">
        <v>100</v>
      </c>
      <c r="E46" s="144">
        <v>43986</v>
      </c>
      <c r="F46" s="142" t="s">
        <v>45</v>
      </c>
      <c r="G46" s="417"/>
      <c r="H46" s="418"/>
    </row>
    <row r="47" spans="1:8" ht="18.75" x14ac:dyDescent="0.3">
      <c r="A47" s="416"/>
      <c r="B47" s="142" t="s">
        <v>155</v>
      </c>
      <c r="C47" s="137" t="s">
        <v>90</v>
      </c>
      <c r="D47" s="143">
        <v>600</v>
      </c>
      <c r="E47" s="144">
        <v>43986</v>
      </c>
      <c r="F47" s="142" t="s">
        <v>45</v>
      </c>
      <c r="G47" s="417"/>
      <c r="H47" s="418"/>
    </row>
    <row r="48" spans="1:8" ht="18.75" x14ac:dyDescent="0.3">
      <c r="A48" s="416"/>
      <c r="B48" s="142" t="s">
        <v>120</v>
      </c>
      <c r="C48" s="137" t="s">
        <v>156</v>
      </c>
      <c r="D48" s="143">
        <v>524</v>
      </c>
      <c r="E48" s="144">
        <v>43997</v>
      </c>
      <c r="F48" s="142" t="s">
        <v>45</v>
      </c>
      <c r="G48" s="417"/>
      <c r="H48" s="418"/>
    </row>
    <row r="49" spans="1:8" ht="18.75" x14ac:dyDescent="0.3">
      <c r="A49" s="416"/>
      <c r="B49" s="142" t="s">
        <v>71</v>
      </c>
      <c r="C49" s="137" t="s">
        <v>295</v>
      </c>
      <c r="D49" s="143">
        <v>564.59</v>
      </c>
      <c r="E49" s="144">
        <v>43997</v>
      </c>
      <c r="F49" s="142" t="s">
        <v>53</v>
      </c>
      <c r="G49" s="417"/>
      <c r="H49" s="418"/>
    </row>
    <row r="50" spans="1:8" ht="18.75" x14ac:dyDescent="0.3">
      <c r="A50" s="416"/>
      <c r="B50" s="142" t="s">
        <v>71</v>
      </c>
      <c r="C50" s="137" t="s">
        <v>121</v>
      </c>
      <c r="D50" s="143">
        <v>960.63</v>
      </c>
      <c r="E50" s="144">
        <v>43997</v>
      </c>
      <c r="F50" s="142" t="s">
        <v>53</v>
      </c>
      <c r="G50" s="417"/>
      <c r="H50" s="418"/>
    </row>
    <row r="51" spans="1:8" ht="18.75" x14ac:dyDescent="0.3">
      <c r="A51" s="416"/>
      <c r="B51" s="142" t="s">
        <v>296</v>
      </c>
      <c r="C51" s="137" t="s">
        <v>297</v>
      </c>
      <c r="D51" s="143">
        <v>36.130000000000003</v>
      </c>
      <c r="E51" s="144">
        <v>43997</v>
      </c>
      <c r="F51" s="142" t="s">
        <v>53</v>
      </c>
      <c r="G51" s="417"/>
      <c r="H51" s="418"/>
    </row>
    <row r="52" spans="1:8" ht="18.75" x14ac:dyDescent="0.3">
      <c r="A52" s="416"/>
      <c r="B52" s="142" t="s">
        <v>71</v>
      </c>
      <c r="C52" s="137" t="s">
        <v>103</v>
      </c>
      <c r="D52" s="143">
        <v>18433.939999999999</v>
      </c>
      <c r="E52" s="144">
        <v>43997</v>
      </c>
      <c r="F52" s="142" t="s">
        <v>53</v>
      </c>
      <c r="G52" s="417"/>
      <c r="H52" s="418"/>
    </row>
    <row r="53" spans="1:8" ht="18.75" x14ac:dyDescent="0.3">
      <c r="A53" s="416"/>
      <c r="B53" s="142" t="s">
        <v>99</v>
      </c>
      <c r="C53" s="137" t="s">
        <v>102</v>
      </c>
      <c r="D53" s="143">
        <v>148.69999999999999</v>
      </c>
      <c r="E53" s="144">
        <v>43997</v>
      </c>
      <c r="F53" s="142" t="s">
        <v>53</v>
      </c>
      <c r="G53" s="417"/>
      <c r="H53" s="418"/>
    </row>
    <row r="54" spans="1:8" ht="18.75" x14ac:dyDescent="0.3">
      <c r="A54" s="416"/>
      <c r="B54" s="142" t="s">
        <v>111</v>
      </c>
      <c r="C54" s="137" t="s">
        <v>156</v>
      </c>
      <c r="D54" s="143">
        <v>373</v>
      </c>
      <c r="E54" s="144">
        <v>44004</v>
      </c>
      <c r="F54" s="142" t="s">
        <v>45</v>
      </c>
      <c r="G54" s="417"/>
      <c r="H54" s="418"/>
    </row>
    <row r="55" spans="1:8" ht="18.75" x14ac:dyDescent="0.3">
      <c r="A55" s="416"/>
      <c r="B55" s="142" t="s">
        <v>48</v>
      </c>
      <c r="C55" s="137" t="s">
        <v>267</v>
      </c>
      <c r="D55" s="143">
        <v>3808.75</v>
      </c>
      <c r="E55" s="144">
        <v>44011</v>
      </c>
      <c r="F55" s="142" t="s">
        <v>45</v>
      </c>
      <c r="G55" s="417"/>
      <c r="H55" s="418"/>
    </row>
    <row r="56" spans="1:8" ht="18.75" x14ac:dyDescent="0.3">
      <c r="A56" s="416"/>
      <c r="B56" s="142"/>
      <c r="C56" s="142"/>
      <c r="D56" s="143"/>
      <c r="E56" s="144"/>
      <c r="F56" s="142"/>
      <c r="G56" s="417"/>
      <c r="H56" s="418"/>
    </row>
    <row r="57" spans="1:8" ht="18.75" x14ac:dyDescent="0.3">
      <c r="A57" s="416"/>
      <c r="B57" s="142"/>
      <c r="C57" s="142"/>
      <c r="D57" s="143"/>
      <c r="E57" s="144"/>
      <c r="F57" s="142"/>
      <c r="G57" s="417"/>
      <c r="H57" s="418"/>
    </row>
    <row r="58" spans="1:8" ht="18.75" x14ac:dyDescent="0.3">
      <c r="A58" s="416"/>
      <c r="B58" s="142"/>
      <c r="C58" s="142"/>
      <c r="D58" s="143"/>
      <c r="E58" s="144"/>
      <c r="F58" s="142"/>
      <c r="G58" s="417"/>
      <c r="H58" s="418"/>
    </row>
    <row r="59" spans="1:8" ht="19.5" thickBot="1" x14ac:dyDescent="0.35">
      <c r="A59" s="145"/>
      <c r="B59" s="146"/>
      <c r="C59" s="146"/>
      <c r="D59" s="147">
        <f>SUM(D17:D58)</f>
        <v>75398.609999999986</v>
      </c>
      <c r="E59" s="148"/>
      <c r="F59" s="146"/>
      <c r="G59" s="149"/>
      <c r="H59" s="150"/>
    </row>
    <row r="60" spans="1:8" ht="19.5" thickBot="1" x14ac:dyDescent="0.35">
      <c r="A60" s="151"/>
      <c r="B60" s="146"/>
      <c r="C60" s="146"/>
      <c r="D60" s="152"/>
      <c r="E60" s="153"/>
      <c r="F60" s="146"/>
      <c r="G60" s="149"/>
      <c r="H60" s="150"/>
    </row>
    <row r="61" spans="1:8" ht="18.75" x14ac:dyDescent="0.3">
      <c r="A61" s="401" t="s">
        <v>25</v>
      </c>
      <c r="B61" s="154" t="s">
        <v>158</v>
      </c>
      <c r="C61" s="154" t="s">
        <v>44</v>
      </c>
      <c r="D61" s="155">
        <v>6282.6</v>
      </c>
      <c r="E61" s="156">
        <v>43983</v>
      </c>
      <c r="F61" s="157" t="s">
        <v>62</v>
      </c>
      <c r="G61" s="406">
        <v>0.44409999999999999</v>
      </c>
      <c r="H61" s="411">
        <v>0.3901</v>
      </c>
    </row>
    <row r="62" spans="1:8" ht="18.75" x14ac:dyDescent="0.3">
      <c r="A62" s="403"/>
      <c r="B62" s="137" t="s">
        <v>159</v>
      </c>
      <c r="C62" s="137" t="s">
        <v>298</v>
      </c>
      <c r="D62" s="138">
        <v>1669.41</v>
      </c>
      <c r="E62" s="139">
        <v>43984</v>
      </c>
      <c r="F62" s="140" t="s">
        <v>41</v>
      </c>
      <c r="G62" s="408"/>
      <c r="H62" s="413"/>
    </row>
    <row r="63" spans="1:8" ht="18.75" x14ac:dyDescent="0.3">
      <c r="A63" s="403"/>
      <c r="B63" s="137" t="s">
        <v>299</v>
      </c>
      <c r="C63" s="137" t="s">
        <v>138</v>
      </c>
      <c r="D63" s="138">
        <v>1510.99</v>
      </c>
      <c r="E63" s="139">
        <v>43984</v>
      </c>
      <c r="F63" s="140" t="s">
        <v>41</v>
      </c>
      <c r="G63" s="408"/>
      <c r="H63" s="413"/>
    </row>
    <row r="64" spans="1:8" ht="18.75" x14ac:dyDescent="0.3">
      <c r="A64" s="403"/>
      <c r="B64" s="137" t="s">
        <v>136</v>
      </c>
      <c r="C64" s="137" t="s">
        <v>172</v>
      </c>
      <c r="D64" s="138">
        <v>1526.94</v>
      </c>
      <c r="E64" s="139">
        <v>43984</v>
      </c>
      <c r="F64" s="140" t="s">
        <v>41</v>
      </c>
      <c r="G64" s="408"/>
      <c r="H64" s="413"/>
    </row>
    <row r="65" spans="1:8" ht="18.75" x14ac:dyDescent="0.3">
      <c r="A65" s="403"/>
      <c r="B65" s="137" t="s">
        <v>136</v>
      </c>
      <c r="C65" s="137" t="s">
        <v>173</v>
      </c>
      <c r="D65" s="138">
        <v>1618.5</v>
      </c>
      <c r="E65" s="139">
        <v>43984</v>
      </c>
      <c r="F65" s="140" t="s">
        <v>41</v>
      </c>
      <c r="G65" s="408"/>
      <c r="H65" s="413"/>
    </row>
    <row r="66" spans="1:8" ht="18.75" x14ac:dyDescent="0.3">
      <c r="A66" s="403"/>
      <c r="B66" s="137" t="s">
        <v>159</v>
      </c>
      <c r="C66" s="158" t="s">
        <v>300</v>
      </c>
      <c r="D66" s="138">
        <v>2716.69</v>
      </c>
      <c r="E66" s="139">
        <v>43984</v>
      </c>
      <c r="F66" s="140" t="s">
        <v>41</v>
      </c>
      <c r="G66" s="408"/>
      <c r="H66" s="413"/>
    </row>
    <row r="67" spans="1:8" ht="18.75" x14ac:dyDescent="0.3">
      <c r="A67" s="403"/>
      <c r="B67" s="137" t="s">
        <v>301</v>
      </c>
      <c r="C67" s="137" t="s">
        <v>188</v>
      </c>
      <c r="D67" s="138">
        <v>11640</v>
      </c>
      <c r="E67" s="139">
        <v>43987</v>
      </c>
      <c r="F67" s="140" t="s">
        <v>41</v>
      </c>
      <c r="G67" s="408"/>
      <c r="H67" s="413"/>
    </row>
    <row r="68" spans="1:8" ht="18.75" x14ac:dyDescent="0.3">
      <c r="A68" s="403"/>
      <c r="B68" s="137" t="s">
        <v>133</v>
      </c>
      <c r="C68" s="137" t="s">
        <v>302</v>
      </c>
      <c r="D68" s="138">
        <v>657.92</v>
      </c>
      <c r="E68" s="139">
        <v>43987</v>
      </c>
      <c r="F68" s="140" t="s">
        <v>41</v>
      </c>
      <c r="G68" s="408"/>
      <c r="H68" s="413"/>
    </row>
    <row r="69" spans="1:8" ht="18.75" x14ac:dyDescent="0.3">
      <c r="A69" s="403"/>
      <c r="B69" s="137" t="s">
        <v>303</v>
      </c>
      <c r="C69" s="137" t="s">
        <v>149</v>
      </c>
      <c r="D69" s="138">
        <v>2131.8000000000002</v>
      </c>
      <c r="E69" s="139">
        <v>43987</v>
      </c>
      <c r="F69" s="140" t="s">
        <v>41</v>
      </c>
      <c r="G69" s="408"/>
      <c r="H69" s="413"/>
    </row>
    <row r="70" spans="1:8" ht="18.75" x14ac:dyDescent="0.3">
      <c r="A70" s="403"/>
      <c r="B70" s="137" t="s">
        <v>158</v>
      </c>
      <c r="C70" s="137" t="s">
        <v>44</v>
      </c>
      <c r="D70" s="138">
        <v>5905.1</v>
      </c>
      <c r="E70" s="139">
        <v>43990</v>
      </c>
      <c r="F70" s="140" t="s">
        <v>62</v>
      </c>
      <c r="G70" s="408"/>
      <c r="H70" s="413"/>
    </row>
    <row r="71" spans="1:8" ht="18.75" x14ac:dyDescent="0.3">
      <c r="A71" s="403"/>
      <c r="B71" s="137" t="s">
        <v>159</v>
      </c>
      <c r="C71" s="137" t="s">
        <v>304</v>
      </c>
      <c r="D71" s="138">
        <v>3572.02</v>
      </c>
      <c r="E71" s="139">
        <v>43990</v>
      </c>
      <c r="F71" s="140" t="s">
        <v>41</v>
      </c>
      <c r="G71" s="408"/>
      <c r="H71" s="413"/>
    </row>
    <row r="72" spans="1:8" ht="18.75" x14ac:dyDescent="0.3">
      <c r="A72" s="403"/>
      <c r="B72" s="137" t="s">
        <v>159</v>
      </c>
      <c r="C72" s="158" t="s">
        <v>206</v>
      </c>
      <c r="D72" s="138">
        <v>1246.8</v>
      </c>
      <c r="E72" s="139">
        <v>43990</v>
      </c>
      <c r="F72" s="140" t="s">
        <v>41</v>
      </c>
      <c r="G72" s="408"/>
      <c r="H72" s="413"/>
    </row>
    <row r="73" spans="1:8" ht="18.75" x14ac:dyDescent="0.3">
      <c r="A73" s="403"/>
      <c r="B73" s="137" t="s">
        <v>159</v>
      </c>
      <c r="C73" s="137" t="s">
        <v>148</v>
      </c>
      <c r="D73" s="138">
        <v>793.77</v>
      </c>
      <c r="E73" s="139">
        <v>43990</v>
      </c>
      <c r="F73" s="140" t="s">
        <v>41</v>
      </c>
      <c r="G73" s="408"/>
      <c r="H73" s="413"/>
    </row>
    <row r="74" spans="1:8" ht="18.75" x14ac:dyDescent="0.3">
      <c r="A74" s="403"/>
      <c r="B74" s="159" t="s">
        <v>136</v>
      </c>
      <c r="C74" s="137" t="s">
        <v>172</v>
      </c>
      <c r="D74" s="138">
        <v>1609.92</v>
      </c>
      <c r="E74" s="139">
        <v>43990</v>
      </c>
      <c r="F74" s="140" t="s">
        <v>41</v>
      </c>
      <c r="G74" s="408"/>
      <c r="H74" s="413"/>
    </row>
    <row r="75" spans="1:8" ht="18.75" x14ac:dyDescent="0.3">
      <c r="A75" s="403"/>
      <c r="B75" s="137" t="s">
        <v>136</v>
      </c>
      <c r="C75" s="137" t="s">
        <v>305</v>
      </c>
      <c r="D75" s="138">
        <v>1138.5</v>
      </c>
      <c r="E75" s="139">
        <v>43990</v>
      </c>
      <c r="F75" s="140" t="s">
        <v>41</v>
      </c>
      <c r="G75" s="408"/>
      <c r="H75" s="413"/>
    </row>
    <row r="76" spans="1:8" ht="18.75" x14ac:dyDescent="0.3">
      <c r="A76" s="403"/>
      <c r="B76" s="137" t="s">
        <v>136</v>
      </c>
      <c r="C76" s="158" t="s">
        <v>306</v>
      </c>
      <c r="D76" s="138">
        <v>1993.6</v>
      </c>
      <c r="E76" s="139">
        <v>43990</v>
      </c>
      <c r="F76" s="140" t="s">
        <v>41</v>
      </c>
      <c r="G76" s="408"/>
      <c r="H76" s="413"/>
    </row>
    <row r="77" spans="1:8" ht="18.75" x14ac:dyDescent="0.3">
      <c r="A77" s="403"/>
      <c r="B77" s="137" t="s">
        <v>299</v>
      </c>
      <c r="C77" s="137" t="s">
        <v>138</v>
      </c>
      <c r="D77" s="138">
        <v>1719.68</v>
      </c>
      <c r="E77" s="139">
        <v>43990</v>
      </c>
      <c r="F77" s="140" t="s">
        <v>41</v>
      </c>
      <c r="G77" s="408"/>
      <c r="H77" s="413"/>
    </row>
    <row r="78" spans="1:8" ht="18.75" x14ac:dyDescent="0.3">
      <c r="A78" s="403"/>
      <c r="B78" s="137" t="s">
        <v>307</v>
      </c>
      <c r="C78" s="137" t="s">
        <v>308</v>
      </c>
      <c r="D78" s="138">
        <v>1655.58</v>
      </c>
      <c r="E78" s="139">
        <v>43990</v>
      </c>
      <c r="F78" s="140" t="s">
        <v>41</v>
      </c>
      <c r="G78" s="408"/>
      <c r="H78" s="413"/>
    </row>
    <row r="79" spans="1:8" ht="18.75" x14ac:dyDescent="0.3">
      <c r="A79" s="403"/>
      <c r="B79" s="137" t="s">
        <v>133</v>
      </c>
      <c r="C79" s="137" t="s">
        <v>134</v>
      </c>
      <c r="D79" s="138">
        <v>780.52</v>
      </c>
      <c r="E79" s="139">
        <v>43990</v>
      </c>
      <c r="F79" s="140" t="s">
        <v>41</v>
      </c>
      <c r="G79" s="408"/>
      <c r="H79" s="413"/>
    </row>
    <row r="80" spans="1:8" ht="18.75" x14ac:dyDescent="0.3">
      <c r="A80" s="403"/>
      <c r="B80" s="137" t="s">
        <v>158</v>
      </c>
      <c r="C80" s="137" t="s">
        <v>44</v>
      </c>
      <c r="D80" s="138">
        <v>6119</v>
      </c>
      <c r="E80" s="139">
        <v>43997</v>
      </c>
      <c r="F80" s="140" t="s">
        <v>62</v>
      </c>
      <c r="G80" s="408"/>
      <c r="H80" s="413"/>
    </row>
    <row r="81" spans="1:8" ht="18.75" x14ac:dyDescent="0.3">
      <c r="A81" s="403"/>
      <c r="B81" s="137" t="s">
        <v>223</v>
      </c>
      <c r="C81" s="137" t="s">
        <v>224</v>
      </c>
      <c r="D81" s="138">
        <v>1488</v>
      </c>
      <c r="E81" s="139">
        <v>43997</v>
      </c>
      <c r="F81" s="140" t="s">
        <v>62</v>
      </c>
      <c r="G81" s="408"/>
      <c r="H81" s="413"/>
    </row>
    <row r="82" spans="1:8" ht="18.75" x14ac:dyDescent="0.3">
      <c r="A82" s="403"/>
      <c r="B82" s="137" t="s">
        <v>159</v>
      </c>
      <c r="C82" s="158" t="s">
        <v>135</v>
      </c>
      <c r="D82" s="138">
        <v>316.44</v>
      </c>
      <c r="E82" s="139">
        <v>43997</v>
      </c>
      <c r="F82" s="140" t="s">
        <v>41</v>
      </c>
      <c r="G82" s="408"/>
      <c r="H82" s="413"/>
    </row>
    <row r="83" spans="1:8" ht="18.75" x14ac:dyDescent="0.3">
      <c r="A83" s="403"/>
      <c r="B83" s="137" t="s">
        <v>159</v>
      </c>
      <c r="C83" s="158" t="s">
        <v>309</v>
      </c>
      <c r="D83" s="138">
        <v>1705.44</v>
      </c>
      <c r="E83" s="139">
        <v>43997</v>
      </c>
      <c r="F83" s="140" t="s">
        <v>41</v>
      </c>
      <c r="G83" s="408"/>
      <c r="H83" s="413"/>
    </row>
    <row r="84" spans="1:8" ht="18.75" x14ac:dyDescent="0.3">
      <c r="A84" s="403"/>
      <c r="B84" s="137" t="s">
        <v>159</v>
      </c>
      <c r="C84" s="158" t="s">
        <v>148</v>
      </c>
      <c r="D84" s="138">
        <v>2851.03</v>
      </c>
      <c r="E84" s="139">
        <v>43997</v>
      </c>
      <c r="F84" s="140" t="s">
        <v>41</v>
      </c>
      <c r="G84" s="408"/>
      <c r="H84" s="413"/>
    </row>
    <row r="85" spans="1:8" ht="18.75" x14ac:dyDescent="0.3">
      <c r="A85" s="403"/>
      <c r="B85" s="137" t="s">
        <v>136</v>
      </c>
      <c r="C85" s="159" t="s">
        <v>227</v>
      </c>
      <c r="D85" s="138">
        <v>1767.04</v>
      </c>
      <c r="E85" s="139">
        <v>43997</v>
      </c>
      <c r="F85" s="140" t="s">
        <v>41</v>
      </c>
      <c r="G85" s="408"/>
      <c r="H85" s="413"/>
    </row>
    <row r="86" spans="1:8" ht="18.75" x14ac:dyDescent="0.3">
      <c r="A86" s="403"/>
      <c r="B86" s="137" t="s">
        <v>159</v>
      </c>
      <c r="C86" s="159" t="s">
        <v>228</v>
      </c>
      <c r="D86" s="138">
        <v>1465.29</v>
      </c>
      <c r="E86" s="139">
        <v>43997</v>
      </c>
      <c r="F86" s="140" t="s">
        <v>41</v>
      </c>
      <c r="G86" s="408"/>
      <c r="H86" s="413"/>
    </row>
    <row r="87" spans="1:8" ht="18.75" x14ac:dyDescent="0.3">
      <c r="A87" s="403"/>
      <c r="B87" s="137" t="s">
        <v>299</v>
      </c>
      <c r="C87" s="137" t="s">
        <v>147</v>
      </c>
      <c r="D87" s="138">
        <v>3142.7</v>
      </c>
      <c r="E87" s="139">
        <v>43997</v>
      </c>
      <c r="F87" s="140" t="s">
        <v>41</v>
      </c>
      <c r="G87" s="408"/>
      <c r="H87" s="413"/>
    </row>
    <row r="88" spans="1:8" ht="18.75" x14ac:dyDescent="0.3">
      <c r="A88" s="403"/>
      <c r="B88" s="137" t="s">
        <v>136</v>
      </c>
      <c r="C88" s="137" t="s">
        <v>310</v>
      </c>
      <c r="D88" s="138">
        <v>3034.6</v>
      </c>
      <c r="E88" s="139">
        <v>43997</v>
      </c>
      <c r="F88" s="140" t="s">
        <v>41</v>
      </c>
      <c r="G88" s="408"/>
      <c r="H88" s="413"/>
    </row>
    <row r="89" spans="1:8" ht="18.75" x14ac:dyDescent="0.3">
      <c r="A89" s="403"/>
      <c r="B89" s="137" t="s">
        <v>159</v>
      </c>
      <c r="C89" s="159" t="s">
        <v>206</v>
      </c>
      <c r="D89" s="138">
        <v>2194.5</v>
      </c>
      <c r="E89" s="139">
        <v>43997</v>
      </c>
      <c r="F89" s="140" t="s">
        <v>41</v>
      </c>
      <c r="G89" s="408"/>
      <c r="H89" s="413"/>
    </row>
    <row r="90" spans="1:8" ht="18.75" x14ac:dyDescent="0.3">
      <c r="A90" s="403"/>
      <c r="B90" s="137" t="s">
        <v>159</v>
      </c>
      <c r="C90" s="159" t="s">
        <v>233</v>
      </c>
      <c r="D90" s="138">
        <v>222.18</v>
      </c>
      <c r="E90" s="139">
        <v>43997</v>
      </c>
      <c r="F90" s="140" t="s">
        <v>41</v>
      </c>
      <c r="G90" s="408"/>
      <c r="H90" s="413"/>
    </row>
    <row r="91" spans="1:8" ht="18.75" x14ac:dyDescent="0.3">
      <c r="A91" s="403"/>
      <c r="B91" s="137" t="s">
        <v>299</v>
      </c>
      <c r="C91" s="158" t="s">
        <v>138</v>
      </c>
      <c r="D91" s="138">
        <v>2401.9</v>
      </c>
      <c r="E91" s="139">
        <v>43998</v>
      </c>
      <c r="F91" s="140" t="s">
        <v>41</v>
      </c>
      <c r="G91" s="408"/>
      <c r="H91" s="413"/>
    </row>
    <row r="92" spans="1:8" ht="18.75" x14ac:dyDescent="0.3">
      <c r="A92" s="403"/>
      <c r="B92" s="159" t="s">
        <v>158</v>
      </c>
      <c r="C92" s="137" t="s">
        <v>44</v>
      </c>
      <c r="D92" s="138">
        <v>5987</v>
      </c>
      <c r="E92" s="139">
        <v>44001</v>
      </c>
      <c r="F92" s="140" t="s">
        <v>41</v>
      </c>
      <c r="G92" s="408"/>
      <c r="H92" s="413"/>
    </row>
    <row r="93" spans="1:8" ht="18.75" x14ac:dyDescent="0.3">
      <c r="A93" s="403"/>
      <c r="B93" s="137" t="s">
        <v>311</v>
      </c>
      <c r="C93" s="137" t="s">
        <v>312</v>
      </c>
      <c r="D93" s="138">
        <v>3809.61</v>
      </c>
      <c r="E93" s="139">
        <v>44001</v>
      </c>
      <c r="F93" s="140" t="s">
        <v>41</v>
      </c>
      <c r="G93" s="408"/>
      <c r="H93" s="413"/>
    </row>
    <row r="94" spans="1:8" ht="18.75" x14ac:dyDescent="0.3">
      <c r="A94" s="403"/>
      <c r="B94" s="137" t="s">
        <v>313</v>
      </c>
      <c r="C94" s="137" t="s">
        <v>132</v>
      </c>
      <c r="D94" s="138">
        <v>838.5</v>
      </c>
      <c r="E94" s="139">
        <v>44001</v>
      </c>
      <c r="F94" s="140" t="s">
        <v>41</v>
      </c>
      <c r="G94" s="408"/>
      <c r="H94" s="413"/>
    </row>
    <row r="95" spans="1:8" ht="18.75" x14ac:dyDescent="0.3">
      <c r="A95" s="404"/>
      <c r="B95" s="142" t="s">
        <v>301</v>
      </c>
      <c r="C95" s="142" t="s">
        <v>188</v>
      </c>
      <c r="D95" s="143">
        <v>13279</v>
      </c>
      <c r="E95" s="160">
        <v>44001</v>
      </c>
      <c r="F95" s="161" t="s">
        <v>41</v>
      </c>
      <c r="G95" s="409"/>
      <c r="H95" s="414"/>
    </row>
    <row r="96" spans="1:8" ht="18.75" x14ac:dyDescent="0.3">
      <c r="A96" s="404"/>
      <c r="B96" s="142" t="s">
        <v>159</v>
      </c>
      <c r="C96" s="142" t="s">
        <v>300</v>
      </c>
      <c r="D96" s="143">
        <v>2752.03</v>
      </c>
      <c r="E96" s="160">
        <v>44001</v>
      </c>
      <c r="F96" s="161" t="s">
        <v>41</v>
      </c>
      <c r="G96" s="409"/>
      <c r="H96" s="414"/>
    </row>
    <row r="97" spans="1:8" ht="18.75" x14ac:dyDescent="0.3">
      <c r="A97" s="404"/>
      <c r="B97" s="142" t="s">
        <v>159</v>
      </c>
      <c r="C97" s="142" t="s">
        <v>314</v>
      </c>
      <c r="D97" s="143">
        <v>1277.7</v>
      </c>
      <c r="E97" s="160">
        <v>44001</v>
      </c>
      <c r="F97" s="161" t="s">
        <v>41</v>
      </c>
      <c r="G97" s="409"/>
      <c r="H97" s="414"/>
    </row>
    <row r="98" spans="1:8" ht="18.75" x14ac:dyDescent="0.3">
      <c r="A98" s="404"/>
      <c r="B98" s="142" t="s">
        <v>159</v>
      </c>
      <c r="C98" s="142" t="s">
        <v>150</v>
      </c>
      <c r="D98" s="143">
        <v>870.16</v>
      </c>
      <c r="E98" s="160">
        <v>44001</v>
      </c>
      <c r="F98" s="161" t="s">
        <v>41</v>
      </c>
      <c r="G98" s="409"/>
      <c r="H98" s="414"/>
    </row>
    <row r="99" spans="1:8" ht="18.75" x14ac:dyDescent="0.3">
      <c r="A99" s="404"/>
      <c r="B99" s="142" t="s">
        <v>159</v>
      </c>
      <c r="C99" s="142" t="s">
        <v>135</v>
      </c>
      <c r="D99" s="143">
        <v>4518.7299999999996</v>
      </c>
      <c r="E99" s="160">
        <v>44001</v>
      </c>
      <c r="F99" s="161" t="s">
        <v>41</v>
      </c>
      <c r="G99" s="409"/>
      <c r="H99" s="414"/>
    </row>
    <row r="100" spans="1:8" ht="18.75" x14ac:dyDescent="0.3">
      <c r="A100" s="404"/>
      <c r="B100" s="142" t="s">
        <v>247</v>
      </c>
      <c r="C100" s="142" t="s">
        <v>131</v>
      </c>
      <c r="D100" s="143">
        <v>1128.5999999999999</v>
      </c>
      <c r="E100" s="160">
        <v>44001</v>
      </c>
      <c r="F100" s="161" t="s">
        <v>41</v>
      </c>
      <c r="G100" s="409"/>
      <c r="H100" s="414"/>
    </row>
    <row r="101" spans="1:8" ht="18.75" x14ac:dyDescent="0.3">
      <c r="A101" s="404"/>
      <c r="B101" s="142" t="s">
        <v>301</v>
      </c>
      <c r="C101" s="142" t="s">
        <v>188</v>
      </c>
      <c r="D101" s="143">
        <v>14628</v>
      </c>
      <c r="E101" s="160">
        <v>44001</v>
      </c>
      <c r="F101" s="161" t="s">
        <v>41</v>
      </c>
      <c r="G101" s="409"/>
      <c r="H101" s="414"/>
    </row>
    <row r="102" spans="1:8" ht="18.75" x14ac:dyDescent="0.3">
      <c r="A102" s="404"/>
      <c r="B102" s="142" t="s">
        <v>299</v>
      </c>
      <c r="C102" s="142" t="s">
        <v>138</v>
      </c>
      <c r="D102" s="143">
        <v>1723.47</v>
      </c>
      <c r="E102" s="160">
        <v>44001</v>
      </c>
      <c r="F102" s="161" t="s">
        <v>41</v>
      </c>
      <c r="G102" s="409"/>
      <c r="H102" s="414"/>
    </row>
    <row r="103" spans="1:8" ht="18.75" x14ac:dyDescent="0.3">
      <c r="A103" s="404"/>
      <c r="B103" s="142" t="s">
        <v>299</v>
      </c>
      <c r="C103" s="142" t="s">
        <v>248</v>
      </c>
      <c r="D103" s="143">
        <v>4023.72</v>
      </c>
      <c r="E103" s="160">
        <v>44001</v>
      </c>
      <c r="F103" s="161" t="s">
        <v>41</v>
      </c>
      <c r="G103" s="409"/>
      <c r="H103" s="414"/>
    </row>
    <row r="104" spans="1:8" ht="18.75" x14ac:dyDescent="0.3">
      <c r="A104" s="404"/>
      <c r="B104" s="142" t="s">
        <v>159</v>
      </c>
      <c r="C104" s="142" t="s">
        <v>233</v>
      </c>
      <c r="D104" s="143">
        <v>370.3</v>
      </c>
      <c r="E104" s="160">
        <v>44008</v>
      </c>
      <c r="F104" s="161" t="s">
        <v>41</v>
      </c>
      <c r="G104" s="409"/>
      <c r="H104" s="414"/>
    </row>
    <row r="105" spans="1:8" ht="18.75" x14ac:dyDescent="0.3">
      <c r="A105" s="404"/>
      <c r="B105" s="142" t="s">
        <v>159</v>
      </c>
      <c r="C105" s="142" t="s">
        <v>256</v>
      </c>
      <c r="D105" s="143">
        <v>3497.38</v>
      </c>
      <c r="E105" s="160">
        <v>44008</v>
      </c>
      <c r="F105" s="161" t="s">
        <v>41</v>
      </c>
      <c r="G105" s="409"/>
      <c r="H105" s="414"/>
    </row>
    <row r="106" spans="1:8" ht="18.75" x14ac:dyDescent="0.3">
      <c r="A106" s="404"/>
      <c r="B106" s="142" t="s">
        <v>159</v>
      </c>
      <c r="C106" s="142" t="s">
        <v>258</v>
      </c>
      <c r="D106" s="143">
        <v>2307.8000000000002</v>
      </c>
      <c r="E106" s="160">
        <v>44008</v>
      </c>
      <c r="F106" s="161" t="s">
        <v>41</v>
      </c>
      <c r="G106" s="409"/>
      <c r="H106" s="414"/>
    </row>
    <row r="107" spans="1:8" ht="18.75" x14ac:dyDescent="0.3">
      <c r="A107" s="404"/>
      <c r="B107" s="142" t="s">
        <v>159</v>
      </c>
      <c r="C107" s="142" t="s">
        <v>257</v>
      </c>
      <c r="D107" s="143">
        <v>2472.2399999999998</v>
      </c>
      <c r="E107" s="160">
        <v>44008</v>
      </c>
      <c r="F107" s="161" t="s">
        <v>41</v>
      </c>
      <c r="G107" s="409"/>
      <c r="H107" s="414"/>
    </row>
    <row r="108" spans="1:8" ht="18.75" x14ac:dyDescent="0.3">
      <c r="A108" s="404"/>
      <c r="B108" s="142" t="s">
        <v>159</v>
      </c>
      <c r="C108" s="142" t="s">
        <v>259</v>
      </c>
      <c r="D108" s="143">
        <v>212.42</v>
      </c>
      <c r="E108" s="160">
        <v>44008</v>
      </c>
      <c r="F108" s="161" t="s">
        <v>41</v>
      </c>
      <c r="G108" s="409"/>
      <c r="H108" s="414"/>
    </row>
    <row r="109" spans="1:8" ht="18.75" x14ac:dyDescent="0.3">
      <c r="A109" s="404"/>
      <c r="B109" s="142" t="s">
        <v>136</v>
      </c>
      <c r="C109" s="142" t="s">
        <v>148</v>
      </c>
      <c r="D109" s="143">
        <v>3077.8</v>
      </c>
      <c r="E109" s="160">
        <v>44008</v>
      </c>
      <c r="F109" s="161" t="s">
        <v>41</v>
      </c>
      <c r="G109" s="409"/>
      <c r="H109" s="414"/>
    </row>
    <row r="110" spans="1:8" ht="18.75" x14ac:dyDescent="0.3">
      <c r="A110" s="404"/>
      <c r="B110" s="142" t="s">
        <v>313</v>
      </c>
      <c r="C110" s="142" t="s">
        <v>132</v>
      </c>
      <c r="D110" s="143">
        <v>838.5</v>
      </c>
      <c r="E110" s="160">
        <v>44008</v>
      </c>
      <c r="F110" s="161" t="s">
        <v>41</v>
      </c>
      <c r="G110" s="409"/>
      <c r="H110" s="414"/>
    </row>
    <row r="111" spans="1:8" ht="18.75" x14ac:dyDescent="0.3">
      <c r="A111" s="404"/>
      <c r="B111" s="142" t="s">
        <v>299</v>
      </c>
      <c r="C111" s="142" t="s">
        <v>315</v>
      </c>
      <c r="D111" s="143">
        <v>1752</v>
      </c>
      <c r="E111" s="160">
        <v>44008</v>
      </c>
      <c r="F111" s="161" t="s">
        <v>41</v>
      </c>
      <c r="G111" s="409"/>
      <c r="H111" s="414"/>
    </row>
    <row r="112" spans="1:8" ht="18.75" x14ac:dyDescent="0.3">
      <c r="A112" s="404"/>
      <c r="B112" s="142" t="s">
        <v>307</v>
      </c>
      <c r="C112" s="142" t="s">
        <v>263</v>
      </c>
      <c r="D112" s="143">
        <v>1403.32</v>
      </c>
      <c r="E112" s="160">
        <v>44008</v>
      </c>
      <c r="F112" s="161" t="s">
        <v>41</v>
      </c>
      <c r="G112" s="409"/>
      <c r="H112" s="414"/>
    </row>
    <row r="113" spans="1:8" ht="18.75" x14ac:dyDescent="0.3">
      <c r="A113" s="404"/>
      <c r="B113" s="142" t="s">
        <v>307</v>
      </c>
      <c r="C113" s="142" t="s">
        <v>316</v>
      </c>
      <c r="D113" s="143">
        <v>297.20999999999998</v>
      </c>
      <c r="E113" s="160">
        <v>44008</v>
      </c>
      <c r="F113" s="161" t="s">
        <v>41</v>
      </c>
      <c r="G113" s="409"/>
      <c r="H113" s="414"/>
    </row>
    <row r="114" spans="1:8" ht="18.75" x14ac:dyDescent="0.3">
      <c r="A114" s="404"/>
      <c r="B114" s="142" t="s">
        <v>133</v>
      </c>
      <c r="C114" s="142" t="s">
        <v>134</v>
      </c>
      <c r="D114" s="143">
        <v>917.99</v>
      </c>
      <c r="E114" s="160">
        <v>44008</v>
      </c>
      <c r="F114" s="161" t="s">
        <v>41</v>
      </c>
      <c r="G114" s="409"/>
      <c r="H114" s="414"/>
    </row>
    <row r="115" spans="1:8" ht="18.75" x14ac:dyDescent="0.3">
      <c r="A115" s="404"/>
      <c r="B115" s="142" t="s">
        <v>158</v>
      </c>
      <c r="C115" s="142" t="s">
        <v>44</v>
      </c>
      <c r="D115" s="143">
        <v>6269</v>
      </c>
      <c r="E115" s="160">
        <v>44011</v>
      </c>
      <c r="F115" s="161" t="s">
        <v>41</v>
      </c>
      <c r="G115" s="409"/>
      <c r="H115" s="414"/>
    </row>
    <row r="116" spans="1:8" ht="18.75" x14ac:dyDescent="0.3">
      <c r="A116" s="404"/>
      <c r="B116" s="142" t="s">
        <v>158</v>
      </c>
      <c r="C116" s="142" t="s">
        <v>44</v>
      </c>
      <c r="D116" s="143">
        <v>5703</v>
      </c>
      <c r="E116" s="160">
        <v>44011</v>
      </c>
      <c r="F116" s="161" t="s">
        <v>41</v>
      </c>
      <c r="G116" s="409"/>
      <c r="H116" s="414"/>
    </row>
    <row r="117" spans="1:8" ht="18.75" x14ac:dyDescent="0.3">
      <c r="A117" s="404"/>
      <c r="B117" s="142"/>
      <c r="C117" s="142"/>
      <c r="D117" s="143"/>
      <c r="E117" s="160"/>
      <c r="F117" s="161" t="s">
        <v>41</v>
      </c>
      <c r="G117" s="409"/>
      <c r="H117" s="414"/>
    </row>
    <row r="118" spans="1:8" ht="19.5" thickBot="1" x14ac:dyDescent="0.35">
      <c r="A118" s="405"/>
      <c r="B118" s="162"/>
      <c r="C118" s="163"/>
      <c r="D118" s="164"/>
      <c r="E118" s="165"/>
      <c r="F118" s="166"/>
      <c r="G118" s="410"/>
      <c r="H118" s="415"/>
    </row>
    <row r="119" spans="1:8" ht="19.5" thickBot="1" x14ac:dyDescent="0.35">
      <c r="A119" s="146"/>
      <c r="B119" s="146"/>
      <c r="C119" s="146"/>
      <c r="D119" s="167">
        <f>SUM(D61:D118)</f>
        <v>160833.93999999994</v>
      </c>
      <c r="E119" s="153"/>
      <c r="F119" s="168"/>
      <c r="G119" s="149"/>
      <c r="H119" s="150"/>
    </row>
    <row r="120" spans="1:8" ht="18.75" x14ac:dyDescent="0.3">
      <c r="A120" s="146"/>
      <c r="B120" s="146"/>
      <c r="C120" s="146"/>
      <c r="D120" s="152"/>
      <c r="E120" s="153"/>
      <c r="F120" s="146"/>
      <c r="G120" s="149"/>
      <c r="H120" s="150"/>
    </row>
    <row r="121" spans="1:8" ht="18.75" x14ac:dyDescent="0.3">
      <c r="A121" s="146"/>
      <c r="B121" s="146"/>
      <c r="C121" s="146"/>
      <c r="D121" s="152"/>
      <c r="E121" s="153"/>
      <c r="F121" s="146"/>
      <c r="G121" s="149"/>
      <c r="H121" s="150"/>
    </row>
    <row r="122" spans="1:8" ht="18.75" x14ac:dyDescent="0.3">
      <c r="A122" s="403" t="s">
        <v>92</v>
      </c>
      <c r="B122" s="137" t="s">
        <v>181</v>
      </c>
      <c r="C122" s="137" t="s">
        <v>322</v>
      </c>
      <c r="D122" s="138">
        <v>111</v>
      </c>
      <c r="E122" s="139">
        <v>43986</v>
      </c>
      <c r="F122" s="140" t="s">
        <v>41</v>
      </c>
      <c r="G122" s="408">
        <v>3.4299999999999997E-2</v>
      </c>
      <c r="H122" s="413">
        <v>3.6799999999999999E-2</v>
      </c>
    </row>
    <row r="123" spans="1:8" ht="18.75" x14ac:dyDescent="0.3">
      <c r="A123" s="403"/>
      <c r="B123" s="137" t="s">
        <v>184</v>
      </c>
      <c r="C123" s="137" t="s">
        <v>323</v>
      </c>
      <c r="D123" s="138">
        <v>1745</v>
      </c>
      <c r="E123" s="139">
        <v>43987</v>
      </c>
      <c r="F123" s="140" t="s">
        <v>45</v>
      </c>
      <c r="G123" s="408"/>
      <c r="H123" s="413"/>
    </row>
    <row r="124" spans="1:8" ht="18.75" x14ac:dyDescent="0.3">
      <c r="A124" s="403"/>
      <c r="B124" s="137" t="s">
        <v>324</v>
      </c>
      <c r="C124" s="137" t="s">
        <v>325</v>
      </c>
      <c r="D124" s="138">
        <v>3117.8</v>
      </c>
      <c r="E124" s="139">
        <v>43987</v>
      </c>
      <c r="F124" s="140" t="s">
        <v>41</v>
      </c>
      <c r="G124" s="408"/>
      <c r="H124" s="413"/>
    </row>
    <row r="125" spans="1:8" ht="18.75" x14ac:dyDescent="0.3">
      <c r="A125" s="403"/>
      <c r="B125" s="137" t="s">
        <v>193</v>
      </c>
      <c r="C125" s="137" t="s">
        <v>194</v>
      </c>
      <c r="D125" s="138">
        <v>941.07</v>
      </c>
      <c r="E125" s="139">
        <v>43987</v>
      </c>
      <c r="F125" s="140" t="s">
        <v>41</v>
      </c>
      <c r="G125" s="408"/>
      <c r="H125" s="413"/>
    </row>
    <row r="126" spans="1:8" ht="18.75" x14ac:dyDescent="0.3">
      <c r="A126" s="403"/>
      <c r="B126" s="137" t="s">
        <v>119</v>
      </c>
      <c r="C126" s="137" t="s">
        <v>214</v>
      </c>
      <c r="D126" s="138">
        <v>310.3</v>
      </c>
      <c r="E126" s="139">
        <v>43990</v>
      </c>
      <c r="F126" s="140" t="s">
        <v>41</v>
      </c>
      <c r="G126" s="408"/>
      <c r="H126" s="413"/>
    </row>
    <row r="127" spans="1:8" ht="18.75" x14ac:dyDescent="0.3">
      <c r="A127" s="403"/>
      <c r="B127" s="137" t="s">
        <v>324</v>
      </c>
      <c r="C127" s="137" t="s">
        <v>137</v>
      </c>
      <c r="D127" s="138">
        <v>3117.8</v>
      </c>
      <c r="E127" s="139">
        <v>43997</v>
      </c>
      <c r="F127" s="140" t="s">
        <v>41</v>
      </c>
      <c r="G127" s="408"/>
      <c r="H127" s="413"/>
    </row>
    <row r="128" spans="1:8" ht="18.75" x14ac:dyDescent="0.3">
      <c r="A128" s="403"/>
      <c r="B128" s="137" t="s">
        <v>324</v>
      </c>
      <c r="C128" s="137" t="s">
        <v>137</v>
      </c>
      <c r="D128" s="138">
        <v>2227</v>
      </c>
      <c r="E128" s="139">
        <v>43997</v>
      </c>
      <c r="F128" s="140" t="s">
        <v>41</v>
      </c>
      <c r="G128" s="408"/>
      <c r="H128" s="413"/>
    </row>
    <row r="129" spans="1:8" ht="18.75" x14ac:dyDescent="0.3">
      <c r="A129" s="403"/>
      <c r="B129" s="137" t="s">
        <v>119</v>
      </c>
      <c r="C129" s="137" t="s">
        <v>237</v>
      </c>
      <c r="D129" s="138">
        <v>317.89999999999998</v>
      </c>
      <c r="E129" s="139">
        <v>44001</v>
      </c>
      <c r="F129" s="140" t="s">
        <v>41</v>
      </c>
      <c r="G129" s="408"/>
      <c r="H129" s="413"/>
    </row>
    <row r="130" spans="1:8" ht="18.75" x14ac:dyDescent="0.3">
      <c r="A130" s="403"/>
      <c r="B130" s="137" t="s">
        <v>96</v>
      </c>
      <c r="C130" s="137" t="s">
        <v>107</v>
      </c>
      <c r="D130" s="138">
        <v>787.64</v>
      </c>
      <c r="E130" s="139">
        <v>44001</v>
      </c>
      <c r="F130" s="140" t="s">
        <v>41</v>
      </c>
      <c r="G130" s="408"/>
      <c r="H130" s="413"/>
    </row>
    <row r="131" spans="1:8" ht="18.75" x14ac:dyDescent="0.3">
      <c r="A131" s="403"/>
      <c r="B131" s="137" t="s">
        <v>96</v>
      </c>
      <c r="C131" s="158" t="s">
        <v>326</v>
      </c>
      <c r="D131" s="138">
        <v>3037.58</v>
      </c>
      <c r="E131" s="139">
        <v>44001</v>
      </c>
      <c r="F131" s="140" t="s">
        <v>41</v>
      </c>
      <c r="G131" s="408"/>
      <c r="H131" s="413"/>
    </row>
    <row r="132" spans="1:8" ht="18.75" x14ac:dyDescent="0.3">
      <c r="A132" s="403"/>
      <c r="B132" s="137" t="s">
        <v>252</v>
      </c>
      <c r="C132" s="158" t="s">
        <v>253</v>
      </c>
      <c r="D132" s="138">
        <v>255</v>
      </c>
      <c r="E132" s="139">
        <v>44004</v>
      </c>
      <c r="F132" s="140" t="s">
        <v>41</v>
      </c>
      <c r="G132" s="408"/>
      <c r="H132" s="413"/>
    </row>
    <row r="133" spans="1:8" ht="18.75" x14ac:dyDescent="0.3">
      <c r="A133" s="403"/>
      <c r="B133" s="137" t="s">
        <v>254</v>
      </c>
      <c r="C133" s="158" t="s">
        <v>137</v>
      </c>
      <c r="D133" s="138">
        <v>2915.5</v>
      </c>
      <c r="E133" s="139">
        <v>44006</v>
      </c>
      <c r="F133" s="140" t="s">
        <v>45</v>
      </c>
      <c r="G133" s="408"/>
      <c r="H133" s="413"/>
    </row>
    <row r="134" spans="1:8" ht="18.75" x14ac:dyDescent="0.3">
      <c r="A134" s="403"/>
      <c r="B134" s="137" t="s">
        <v>184</v>
      </c>
      <c r="C134" s="158" t="s">
        <v>327</v>
      </c>
      <c r="D134" s="138">
        <v>1745</v>
      </c>
      <c r="E134" s="139">
        <v>44008</v>
      </c>
      <c r="F134" s="140" t="s">
        <v>45</v>
      </c>
      <c r="G134" s="408"/>
      <c r="H134" s="413"/>
    </row>
    <row r="135" spans="1:8" ht="18.75" x14ac:dyDescent="0.3">
      <c r="A135" s="403"/>
      <c r="B135" s="137" t="s">
        <v>260</v>
      </c>
      <c r="C135" s="158" t="s">
        <v>261</v>
      </c>
      <c r="D135" s="138">
        <v>813</v>
      </c>
      <c r="E135" s="139">
        <v>44008</v>
      </c>
      <c r="F135" s="140" t="s">
        <v>41</v>
      </c>
      <c r="G135" s="408"/>
      <c r="H135" s="413"/>
    </row>
    <row r="136" spans="1:8" ht="18.75" x14ac:dyDescent="0.3">
      <c r="A136" s="403"/>
      <c r="B136" s="137"/>
      <c r="C136" s="158"/>
      <c r="D136" s="138"/>
      <c r="E136" s="139"/>
      <c r="F136" s="140"/>
      <c r="G136" s="408"/>
      <c r="H136" s="413"/>
    </row>
    <row r="137" spans="1:8" ht="19.5" thickBot="1" x14ac:dyDescent="0.35">
      <c r="A137" s="403"/>
      <c r="B137" s="169"/>
      <c r="C137" s="169"/>
      <c r="D137" s="170"/>
      <c r="E137" s="171"/>
      <c r="F137" s="140"/>
      <c r="G137" s="408"/>
      <c r="H137" s="413"/>
    </row>
    <row r="138" spans="1:8" ht="19.5" thickBot="1" x14ac:dyDescent="0.35">
      <c r="A138" s="172"/>
      <c r="B138" s="146"/>
      <c r="C138" s="146"/>
      <c r="D138" s="173">
        <f>SUM(D122:D137)</f>
        <v>21441.59</v>
      </c>
      <c r="E138" s="153"/>
      <c r="F138" s="146"/>
      <c r="G138" s="174"/>
      <c r="H138" s="175"/>
    </row>
    <row r="139" spans="1:8" ht="18.75" x14ac:dyDescent="0.3">
      <c r="A139" s="172"/>
      <c r="B139" s="146"/>
      <c r="C139" s="146"/>
      <c r="D139" s="152"/>
      <c r="E139" s="153"/>
      <c r="F139" s="146"/>
      <c r="G139" s="174"/>
      <c r="H139" s="175"/>
    </row>
    <row r="140" spans="1:8" ht="18.75" x14ac:dyDescent="0.3">
      <c r="A140" s="379" t="s">
        <v>93</v>
      </c>
      <c r="B140" s="169" t="s">
        <v>97</v>
      </c>
      <c r="C140" s="169" t="s">
        <v>104</v>
      </c>
      <c r="D140" s="170">
        <v>600</v>
      </c>
      <c r="E140" s="176">
        <v>43987</v>
      </c>
      <c r="F140" s="177" t="s">
        <v>41</v>
      </c>
      <c r="G140" s="381">
        <v>1.4999999999999999E-2</v>
      </c>
      <c r="H140" s="399">
        <v>3.1099999999999999E-2</v>
      </c>
    </row>
    <row r="141" spans="1:8" ht="18.75" x14ac:dyDescent="0.3">
      <c r="A141" s="379"/>
      <c r="B141" s="169" t="s">
        <v>66</v>
      </c>
      <c r="C141" s="178" t="s">
        <v>160</v>
      </c>
      <c r="D141" s="179">
        <v>1208.95</v>
      </c>
      <c r="E141" s="176">
        <v>43987</v>
      </c>
      <c r="F141" s="177" t="s">
        <v>41</v>
      </c>
      <c r="G141" s="381"/>
      <c r="H141" s="399"/>
    </row>
    <row r="142" spans="1:8" ht="18.75" x14ac:dyDescent="0.3">
      <c r="A142" s="379"/>
      <c r="B142" s="177"/>
      <c r="C142" s="177"/>
      <c r="D142" s="180"/>
      <c r="E142" s="181"/>
      <c r="F142" s="177"/>
      <c r="G142" s="381"/>
      <c r="H142" s="399"/>
    </row>
    <row r="143" spans="1:8" ht="19.5" thickBot="1" x14ac:dyDescent="0.35">
      <c r="A143" s="380"/>
      <c r="B143" s="163"/>
      <c r="C143" s="182"/>
      <c r="D143" s="183"/>
      <c r="E143" s="184"/>
      <c r="F143" s="185"/>
      <c r="G143" s="382"/>
      <c r="H143" s="400"/>
    </row>
    <row r="144" spans="1:8" ht="19.5" thickBot="1" x14ac:dyDescent="0.35">
      <c r="A144" s="172"/>
      <c r="B144" s="146"/>
      <c r="C144" s="146"/>
      <c r="D144" s="167">
        <f>SUM(D140:D143)</f>
        <v>1808.95</v>
      </c>
      <c r="E144" s="153"/>
      <c r="F144" s="146"/>
      <c r="G144" s="174"/>
      <c r="H144" s="175"/>
    </row>
    <row r="145" spans="1:8" ht="19.5" thickBot="1" x14ac:dyDescent="0.35">
      <c r="A145" s="172"/>
      <c r="B145" s="146"/>
      <c r="C145" s="146"/>
      <c r="D145" s="152"/>
      <c r="E145" s="153"/>
      <c r="F145" s="146"/>
      <c r="G145" s="174"/>
      <c r="H145" s="175"/>
    </row>
    <row r="146" spans="1:8" ht="18.75" x14ac:dyDescent="0.3">
      <c r="A146" s="401" t="s">
        <v>26</v>
      </c>
      <c r="B146" s="154" t="s">
        <v>42</v>
      </c>
      <c r="C146" s="186" t="s">
        <v>318</v>
      </c>
      <c r="D146" s="187">
        <v>12813.41</v>
      </c>
      <c r="E146" s="188">
        <v>43983</v>
      </c>
      <c r="F146" s="157" t="s">
        <v>41</v>
      </c>
      <c r="G146" s="406">
        <f>D150/D214</f>
        <v>8.5971152804258807E-2</v>
      </c>
      <c r="H146" s="411">
        <v>0.1167</v>
      </c>
    </row>
    <row r="147" spans="1:8" ht="18.75" x14ac:dyDescent="0.3">
      <c r="A147" s="403"/>
      <c r="B147" s="189" t="s">
        <v>112</v>
      </c>
      <c r="C147" s="190" t="s">
        <v>317</v>
      </c>
      <c r="D147" s="191">
        <v>2466.88</v>
      </c>
      <c r="E147" s="192">
        <v>44001</v>
      </c>
      <c r="F147" s="193" t="s">
        <v>53</v>
      </c>
      <c r="G147" s="408"/>
      <c r="H147" s="413"/>
    </row>
    <row r="148" spans="1:8" ht="18.75" x14ac:dyDescent="0.3">
      <c r="A148" s="404"/>
      <c r="B148" s="194" t="s">
        <v>42</v>
      </c>
      <c r="C148" s="195" t="s">
        <v>319</v>
      </c>
      <c r="D148" s="196">
        <v>12417.51</v>
      </c>
      <c r="E148" s="197">
        <v>44011</v>
      </c>
      <c r="F148" s="198" t="s">
        <v>41</v>
      </c>
      <c r="G148" s="409"/>
      <c r="H148" s="414"/>
    </row>
    <row r="149" spans="1:8" ht="19.5" thickBot="1" x14ac:dyDescent="0.35">
      <c r="A149" s="405"/>
      <c r="B149" s="163"/>
      <c r="C149" s="162"/>
      <c r="D149" s="164"/>
      <c r="E149" s="165"/>
      <c r="F149" s="163"/>
      <c r="G149" s="410"/>
      <c r="H149" s="415"/>
    </row>
    <row r="150" spans="1:8" ht="19.5" thickBot="1" x14ac:dyDescent="0.35">
      <c r="A150" s="172"/>
      <c r="B150" s="199"/>
      <c r="C150" s="199"/>
      <c r="D150" s="167">
        <f>SUM(D146:D149)</f>
        <v>27697.800000000003</v>
      </c>
      <c r="E150" s="200"/>
      <c r="F150" s="199"/>
      <c r="G150" s="174"/>
      <c r="H150" s="175"/>
    </row>
    <row r="151" spans="1:8" ht="18.75" x14ac:dyDescent="0.3">
      <c r="A151" s="172"/>
      <c r="B151" s="199"/>
      <c r="C151" s="199"/>
      <c r="D151" s="201"/>
      <c r="E151" s="200"/>
      <c r="F151" s="199"/>
      <c r="G151" s="174"/>
      <c r="H151" s="175"/>
    </row>
    <row r="152" spans="1:8" ht="18.75" x14ac:dyDescent="0.3">
      <c r="A152" s="172"/>
      <c r="B152" s="199"/>
      <c r="C152" s="199"/>
      <c r="D152" s="201"/>
      <c r="E152" s="200"/>
      <c r="F152" s="199"/>
      <c r="G152" s="174"/>
      <c r="H152" s="175"/>
    </row>
    <row r="153" spans="1:8" ht="18.75" x14ac:dyDescent="0.3">
      <c r="A153" s="379" t="s">
        <v>94</v>
      </c>
      <c r="B153" s="137" t="s">
        <v>54</v>
      </c>
      <c r="C153" s="140" t="s">
        <v>176</v>
      </c>
      <c r="D153" s="138">
        <v>1590.54</v>
      </c>
      <c r="E153" s="171">
        <v>43984</v>
      </c>
      <c r="F153" s="177" t="s">
        <v>41</v>
      </c>
      <c r="G153" s="381">
        <v>6.6699999999999995E-2</v>
      </c>
      <c r="H153" s="399">
        <v>0.1085</v>
      </c>
    </row>
    <row r="154" spans="1:8" ht="18.75" x14ac:dyDescent="0.3">
      <c r="A154" s="379"/>
      <c r="B154" s="137" t="s">
        <v>87</v>
      </c>
      <c r="C154" s="140" t="s">
        <v>189</v>
      </c>
      <c r="D154" s="138">
        <v>1756.02</v>
      </c>
      <c r="E154" s="171">
        <v>43987</v>
      </c>
      <c r="F154" s="177" t="s">
        <v>40</v>
      </c>
      <c r="G154" s="381"/>
      <c r="H154" s="399"/>
    </row>
    <row r="155" spans="1:8" ht="18.75" x14ac:dyDescent="0.3">
      <c r="A155" s="379"/>
      <c r="B155" s="137" t="s">
        <v>64</v>
      </c>
      <c r="C155" s="140" t="s">
        <v>105</v>
      </c>
      <c r="D155" s="138">
        <v>109.42</v>
      </c>
      <c r="E155" s="171">
        <v>43987</v>
      </c>
      <c r="F155" s="177" t="s">
        <v>40</v>
      </c>
      <c r="G155" s="381"/>
      <c r="H155" s="399"/>
    </row>
    <row r="156" spans="1:8" ht="18.75" x14ac:dyDescent="0.3">
      <c r="A156" s="379"/>
      <c r="B156" s="137" t="s">
        <v>64</v>
      </c>
      <c r="C156" s="140" t="s">
        <v>161</v>
      </c>
      <c r="D156" s="138">
        <v>318.23</v>
      </c>
      <c r="E156" s="171">
        <v>43990</v>
      </c>
      <c r="F156" s="177" t="s">
        <v>40</v>
      </c>
      <c r="G156" s="381"/>
      <c r="H156" s="399"/>
    </row>
    <row r="157" spans="1:8" ht="18.75" x14ac:dyDescent="0.3">
      <c r="A157" s="379"/>
      <c r="B157" s="137" t="s">
        <v>54</v>
      </c>
      <c r="C157" s="140" t="s">
        <v>176</v>
      </c>
      <c r="D157" s="138">
        <v>1569.71</v>
      </c>
      <c r="E157" s="171">
        <v>43990</v>
      </c>
      <c r="F157" s="177" t="s">
        <v>41</v>
      </c>
      <c r="G157" s="381"/>
      <c r="H157" s="399"/>
    </row>
    <row r="158" spans="1:8" ht="18.75" x14ac:dyDescent="0.3">
      <c r="A158" s="379"/>
      <c r="B158" s="137" t="s">
        <v>87</v>
      </c>
      <c r="C158" s="140" t="s">
        <v>106</v>
      </c>
      <c r="D158" s="138">
        <v>347.88</v>
      </c>
      <c r="E158" s="171">
        <v>43994</v>
      </c>
      <c r="F158" s="177" t="s">
        <v>40</v>
      </c>
      <c r="G158" s="381"/>
      <c r="H158" s="399"/>
    </row>
    <row r="159" spans="1:8" ht="18.75" x14ac:dyDescent="0.3">
      <c r="A159" s="379"/>
      <c r="B159" s="140" t="s">
        <v>54</v>
      </c>
      <c r="C159" s="140" t="s">
        <v>176</v>
      </c>
      <c r="D159" s="180">
        <v>1814.3</v>
      </c>
      <c r="E159" s="181">
        <v>43997</v>
      </c>
      <c r="F159" s="177" t="s">
        <v>41</v>
      </c>
      <c r="G159" s="381"/>
      <c r="H159" s="399"/>
    </row>
    <row r="160" spans="1:8" ht="18.75" x14ac:dyDescent="0.3">
      <c r="A160" s="379"/>
      <c r="B160" s="161" t="s">
        <v>88</v>
      </c>
      <c r="C160" s="161" t="s">
        <v>320</v>
      </c>
      <c r="D160" s="202">
        <v>4019.2</v>
      </c>
      <c r="E160" s="203">
        <v>43997</v>
      </c>
      <c r="F160" s="204" t="s">
        <v>40</v>
      </c>
      <c r="G160" s="381"/>
      <c r="H160" s="399"/>
    </row>
    <row r="161" spans="1:8" ht="18.75" x14ac:dyDescent="0.3">
      <c r="A161" s="379"/>
      <c r="B161" s="161" t="s">
        <v>88</v>
      </c>
      <c r="C161" s="161" t="s">
        <v>321</v>
      </c>
      <c r="D161" s="202">
        <v>500.91</v>
      </c>
      <c r="E161" s="203">
        <v>43997</v>
      </c>
      <c r="F161" s="204" t="s">
        <v>40</v>
      </c>
      <c r="G161" s="381"/>
      <c r="H161" s="399"/>
    </row>
    <row r="162" spans="1:8" ht="18.75" x14ac:dyDescent="0.3">
      <c r="A162" s="379"/>
      <c r="B162" s="161" t="s">
        <v>54</v>
      </c>
      <c r="C162" s="161" t="s">
        <v>176</v>
      </c>
      <c r="D162" s="202">
        <v>1729.25</v>
      </c>
      <c r="E162" s="203">
        <v>44004</v>
      </c>
      <c r="F162" s="204" t="s">
        <v>41</v>
      </c>
      <c r="G162" s="381"/>
      <c r="H162" s="399"/>
    </row>
    <row r="163" spans="1:8" ht="18.75" x14ac:dyDescent="0.3">
      <c r="A163" s="379"/>
      <c r="B163" s="161" t="s">
        <v>54</v>
      </c>
      <c r="C163" s="161" t="s">
        <v>176</v>
      </c>
      <c r="D163" s="202">
        <v>2313.09</v>
      </c>
      <c r="E163" s="203">
        <v>44011</v>
      </c>
      <c r="F163" s="204" t="s">
        <v>41</v>
      </c>
      <c r="G163" s="381"/>
      <c r="H163" s="399"/>
    </row>
    <row r="164" spans="1:8" ht="18.75" x14ac:dyDescent="0.3">
      <c r="A164" s="379"/>
      <c r="B164" s="161"/>
      <c r="C164" s="161"/>
      <c r="D164" s="202"/>
      <c r="E164" s="203"/>
      <c r="F164" s="204"/>
      <c r="G164" s="381"/>
      <c r="H164" s="399"/>
    </row>
    <row r="165" spans="1:8" ht="19.5" thickBot="1" x14ac:dyDescent="0.35">
      <c r="A165" s="380"/>
      <c r="B165" s="162"/>
      <c r="C165" s="163"/>
      <c r="D165" s="164"/>
      <c r="E165" s="165"/>
      <c r="F165" s="205"/>
      <c r="G165" s="382"/>
      <c r="H165" s="400"/>
    </row>
    <row r="166" spans="1:8" ht="19.5" thickBot="1" x14ac:dyDescent="0.35">
      <c r="A166" s="396"/>
      <c r="B166" s="397"/>
      <c r="C166" s="146"/>
      <c r="D166" s="206">
        <f>SUM(D153:D165)</f>
        <v>16068.55</v>
      </c>
      <c r="E166" s="153"/>
      <c r="F166" s="146"/>
      <c r="G166" s="174"/>
      <c r="H166" s="175"/>
    </row>
    <row r="167" spans="1:8" ht="19.5" thickBot="1" x14ac:dyDescent="0.35">
      <c r="A167" s="380"/>
      <c r="B167" s="398"/>
      <c r="C167" s="146"/>
      <c r="D167" s="152"/>
      <c r="E167" s="153"/>
      <c r="F167" s="146"/>
      <c r="G167" s="174"/>
      <c r="H167" s="175"/>
    </row>
    <row r="168" spans="1:8" ht="18.75" x14ac:dyDescent="0.3">
      <c r="A168" s="379" t="s">
        <v>95</v>
      </c>
      <c r="B168" s="207" t="s">
        <v>61</v>
      </c>
      <c r="C168" s="208" t="s">
        <v>114</v>
      </c>
      <c r="D168" s="209">
        <v>10.45</v>
      </c>
      <c r="E168" s="181">
        <v>43986</v>
      </c>
      <c r="F168" s="210" t="s">
        <v>43</v>
      </c>
      <c r="G168" s="381">
        <v>6.9999999999999999E-4</v>
      </c>
      <c r="H168" s="399">
        <v>6.9999999999999999E-4</v>
      </c>
    </row>
    <row r="169" spans="1:8" ht="18.75" x14ac:dyDescent="0.3">
      <c r="A169" s="379"/>
      <c r="B169" s="207" t="s">
        <v>61</v>
      </c>
      <c r="C169" s="211" t="s">
        <v>114</v>
      </c>
      <c r="D169" s="212">
        <v>10.45</v>
      </c>
      <c r="E169" s="213">
        <v>43986</v>
      </c>
      <c r="F169" s="214" t="s">
        <v>43</v>
      </c>
      <c r="G169" s="381"/>
      <c r="H169" s="399"/>
    </row>
    <row r="170" spans="1:8" ht="18.75" x14ac:dyDescent="0.3">
      <c r="A170" s="379"/>
      <c r="B170" s="207" t="s">
        <v>61</v>
      </c>
      <c r="C170" s="211" t="s">
        <v>114</v>
      </c>
      <c r="D170" s="212">
        <v>10.45</v>
      </c>
      <c r="E170" s="213">
        <v>43986</v>
      </c>
      <c r="F170" s="214" t="s">
        <v>43</v>
      </c>
      <c r="G170" s="381"/>
      <c r="H170" s="399"/>
    </row>
    <row r="171" spans="1:8" ht="18.75" x14ac:dyDescent="0.3">
      <c r="A171" s="379"/>
      <c r="B171" s="207" t="s">
        <v>61</v>
      </c>
      <c r="C171" s="211" t="s">
        <v>114</v>
      </c>
      <c r="D171" s="212">
        <v>10.45</v>
      </c>
      <c r="E171" s="213">
        <v>43986</v>
      </c>
      <c r="F171" s="214" t="s">
        <v>43</v>
      </c>
      <c r="G171" s="381"/>
      <c r="H171" s="399"/>
    </row>
    <row r="172" spans="1:8" ht="18.75" x14ac:dyDescent="0.3">
      <c r="A172" s="379"/>
      <c r="B172" s="207" t="s">
        <v>61</v>
      </c>
      <c r="C172" s="211" t="s">
        <v>114</v>
      </c>
      <c r="D172" s="212">
        <v>10.45</v>
      </c>
      <c r="E172" s="213">
        <v>43987</v>
      </c>
      <c r="F172" s="214" t="s">
        <v>43</v>
      </c>
      <c r="G172" s="381"/>
      <c r="H172" s="399"/>
    </row>
    <row r="173" spans="1:8" ht="18.75" x14ac:dyDescent="0.3">
      <c r="A173" s="379"/>
      <c r="B173" s="207" t="s">
        <v>61</v>
      </c>
      <c r="C173" s="211" t="s">
        <v>114</v>
      </c>
      <c r="D173" s="212">
        <v>10.45</v>
      </c>
      <c r="E173" s="213">
        <v>43991</v>
      </c>
      <c r="F173" s="214" t="s">
        <v>43</v>
      </c>
      <c r="G173" s="381"/>
      <c r="H173" s="399"/>
    </row>
    <row r="174" spans="1:8" ht="18.75" x14ac:dyDescent="0.3">
      <c r="A174" s="379"/>
      <c r="B174" s="207" t="s">
        <v>61</v>
      </c>
      <c r="C174" s="211" t="s">
        <v>63</v>
      </c>
      <c r="D174" s="212">
        <v>1.2</v>
      </c>
      <c r="E174" s="213">
        <v>43997</v>
      </c>
      <c r="F174" s="214" t="s">
        <v>43</v>
      </c>
      <c r="G174" s="381"/>
      <c r="H174" s="399"/>
    </row>
    <row r="175" spans="1:8" ht="18.75" x14ac:dyDescent="0.3">
      <c r="A175" s="379"/>
      <c r="B175" s="207" t="s">
        <v>61</v>
      </c>
      <c r="C175" s="211" t="s">
        <v>63</v>
      </c>
      <c r="D175" s="212">
        <v>1.2</v>
      </c>
      <c r="E175" s="213">
        <v>43997</v>
      </c>
      <c r="F175" s="214" t="s">
        <v>43</v>
      </c>
      <c r="G175" s="381"/>
      <c r="H175" s="399"/>
    </row>
    <row r="176" spans="1:8" ht="18.75" x14ac:dyDescent="0.3">
      <c r="A176" s="379"/>
      <c r="B176" s="207" t="s">
        <v>61</v>
      </c>
      <c r="C176" s="211" t="s">
        <v>114</v>
      </c>
      <c r="D176" s="212">
        <v>10.45</v>
      </c>
      <c r="E176" s="213">
        <v>43997</v>
      </c>
      <c r="F176" s="214" t="s">
        <v>43</v>
      </c>
      <c r="G176" s="381"/>
      <c r="H176" s="399"/>
    </row>
    <row r="177" spans="1:8" ht="18.75" x14ac:dyDescent="0.3">
      <c r="A177" s="379"/>
      <c r="B177" s="207" t="s">
        <v>61</v>
      </c>
      <c r="C177" s="211" t="s">
        <v>63</v>
      </c>
      <c r="D177" s="212">
        <v>1.2</v>
      </c>
      <c r="E177" s="213">
        <v>44001</v>
      </c>
      <c r="F177" s="214" t="s">
        <v>43</v>
      </c>
      <c r="G177" s="381"/>
      <c r="H177" s="399"/>
    </row>
    <row r="178" spans="1:8" ht="18.75" x14ac:dyDescent="0.3">
      <c r="A178" s="379"/>
      <c r="B178" s="207" t="s">
        <v>61</v>
      </c>
      <c r="C178" s="211" t="s">
        <v>63</v>
      </c>
      <c r="D178" s="212">
        <v>1.2</v>
      </c>
      <c r="E178" s="213">
        <v>44004</v>
      </c>
      <c r="F178" s="214" t="s">
        <v>43</v>
      </c>
      <c r="G178" s="381"/>
      <c r="H178" s="399"/>
    </row>
    <row r="179" spans="1:8" ht="18.75" x14ac:dyDescent="0.3">
      <c r="A179" s="379"/>
      <c r="B179" s="207" t="s">
        <v>61</v>
      </c>
      <c r="C179" s="211" t="s">
        <v>114</v>
      </c>
      <c r="D179" s="212">
        <v>10.45</v>
      </c>
      <c r="E179" s="213">
        <v>44004</v>
      </c>
      <c r="F179" s="214" t="s">
        <v>43</v>
      </c>
      <c r="G179" s="381"/>
      <c r="H179" s="399"/>
    </row>
    <row r="180" spans="1:8" ht="18.75" x14ac:dyDescent="0.3">
      <c r="A180" s="379"/>
      <c r="B180" s="207" t="s">
        <v>61</v>
      </c>
      <c r="C180" s="211" t="s">
        <v>114</v>
      </c>
      <c r="D180" s="212">
        <v>10.45</v>
      </c>
      <c r="E180" s="213">
        <v>44004</v>
      </c>
      <c r="F180" s="214" t="s">
        <v>43</v>
      </c>
      <c r="G180" s="381"/>
      <c r="H180" s="399"/>
    </row>
    <row r="181" spans="1:8" ht="18.75" x14ac:dyDescent="0.3">
      <c r="A181" s="379"/>
      <c r="B181" s="207" t="s">
        <v>61</v>
      </c>
      <c r="C181" s="211" t="s">
        <v>114</v>
      </c>
      <c r="D181" s="212">
        <v>10.45</v>
      </c>
      <c r="E181" s="213">
        <v>44004</v>
      </c>
      <c r="F181" s="214" t="s">
        <v>43</v>
      </c>
      <c r="G181" s="381"/>
      <c r="H181" s="399"/>
    </row>
    <row r="182" spans="1:8" ht="18.75" x14ac:dyDescent="0.3">
      <c r="A182" s="379"/>
      <c r="B182" s="207" t="s">
        <v>61</v>
      </c>
      <c r="C182" s="211" t="s">
        <v>114</v>
      </c>
      <c r="D182" s="212">
        <v>10.45</v>
      </c>
      <c r="E182" s="213">
        <v>44004</v>
      </c>
      <c r="F182" s="214" t="s">
        <v>43</v>
      </c>
      <c r="G182" s="381"/>
      <c r="H182" s="399"/>
    </row>
    <row r="183" spans="1:8" ht="18.75" x14ac:dyDescent="0.3">
      <c r="A183" s="379"/>
      <c r="B183" s="207" t="s">
        <v>61</v>
      </c>
      <c r="C183" s="211" t="s">
        <v>118</v>
      </c>
      <c r="D183" s="212">
        <v>84</v>
      </c>
      <c r="E183" s="213">
        <v>44004</v>
      </c>
      <c r="F183" s="214" t="s">
        <v>43</v>
      </c>
      <c r="G183" s="381"/>
      <c r="H183" s="399"/>
    </row>
    <row r="184" spans="1:8" ht="18.75" x14ac:dyDescent="0.3">
      <c r="A184" s="379"/>
      <c r="B184" s="207" t="s">
        <v>61</v>
      </c>
      <c r="C184" s="211" t="s">
        <v>114</v>
      </c>
      <c r="D184" s="212">
        <v>10.45</v>
      </c>
      <c r="E184" s="213">
        <v>44006</v>
      </c>
      <c r="F184" s="214" t="s">
        <v>43</v>
      </c>
      <c r="G184" s="381"/>
      <c r="H184" s="399"/>
    </row>
    <row r="185" spans="1:8" ht="18.75" x14ac:dyDescent="0.3">
      <c r="A185" s="379"/>
      <c r="B185" s="207" t="s">
        <v>61</v>
      </c>
      <c r="C185" s="211" t="s">
        <v>328</v>
      </c>
      <c r="D185" s="212">
        <v>6.5</v>
      </c>
      <c r="E185" s="213">
        <v>44007</v>
      </c>
      <c r="F185" s="214" t="s">
        <v>43</v>
      </c>
      <c r="G185" s="381"/>
      <c r="H185" s="399"/>
    </row>
    <row r="186" spans="1:8" ht="18.75" x14ac:dyDescent="0.3">
      <c r="A186" s="379"/>
      <c r="B186" s="207" t="s">
        <v>61</v>
      </c>
      <c r="C186" s="211" t="s">
        <v>63</v>
      </c>
      <c r="D186" s="212">
        <v>1.2</v>
      </c>
      <c r="E186" s="213">
        <v>44008</v>
      </c>
      <c r="F186" s="214" t="s">
        <v>43</v>
      </c>
      <c r="G186" s="381"/>
      <c r="H186" s="399"/>
    </row>
    <row r="187" spans="1:8" ht="18.75" x14ac:dyDescent="0.3">
      <c r="A187" s="379"/>
      <c r="B187" s="207" t="s">
        <v>61</v>
      </c>
      <c r="C187" s="211" t="s">
        <v>63</v>
      </c>
      <c r="D187" s="212">
        <v>1.2</v>
      </c>
      <c r="E187" s="213">
        <v>44011</v>
      </c>
      <c r="F187" s="214" t="s">
        <v>43</v>
      </c>
      <c r="G187" s="381"/>
      <c r="H187" s="399"/>
    </row>
    <row r="188" spans="1:8" ht="18.75" x14ac:dyDescent="0.3">
      <c r="A188" s="379"/>
      <c r="B188" s="207" t="s">
        <v>61</v>
      </c>
      <c r="C188" s="211" t="s">
        <v>63</v>
      </c>
      <c r="D188" s="212">
        <v>1.2</v>
      </c>
      <c r="E188" s="213">
        <v>44011</v>
      </c>
      <c r="F188" s="214" t="s">
        <v>43</v>
      </c>
      <c r="G188" s="381"/>
      <c r="H188" s="399"/>
    </row>
    <row r="189" spans="1:8" ht="18.75" x14ac:dyDescent="0.3">
      <c r="A189" s="379"/>
      <c r="B189" s="207" t="s">
        <v>61</v>
      </c>
      <c r="C189" s="211" t="s">
        <v>63</v>
      </c>
      <c r="D189" s="212">
        <v>1.2</v>
      </c>
      <c r="E189" s="213">
        <v>44011</v>
      </c>
      <c r="F189" s="214" t="s">
        <v>43</v>
      </c>
      <c r="G189" s="381"/>
      <c r="H189" s="399"/>
    </row>
    <row r="190" spans="1:8" ht="18.75" x14ac:dyDescent="0.3">
      <c r="A190" s="379"/>
      <c r="B190" s="215"/>
      <c r="C190" s="216"/>
      <c r="D190" s="217"/>
      <c r="E190" s="218"/>
      <c r="F190" s="219"/>
      <c r="G190" s="381"/>
      <c r="H190" s="399"/>
    </row>
    <row r="191" spans="1:8" ht="19.5" thickBot="1" x14ac:dyDescent="0.35">
      <c r="A191" s="380"/>
      <c r="B191" s="220"/>
      <c r="C191" s="182"/>
      <c r="D191" s="221"/>
      <c r="E191" s="222"/>
      <c r="F191" s="220"/>
      <c r="G191" s="382"/>
      <c r="H191" s="400"/>
    </row>
    <row r="192" spans="1:8" ht="19.5" thickBot="1" x14ac:dyDescent="0.35">
      <c r="A192" s="172"/>
      <c r="B192" s="146"/>
      <c r="C192" s="146"/>
      <c r="D192" s="223">
        <f>SUM(D168:D189)</f>
        <v>225.49999999999997</v>
      </c>
      <c r="E192" s="153"/>
      <c r="F192" s="146"/>
      <c r="G192" s="174"/>
      <c r="H192" s="175"/>
    </row>
    <row r="193" spans="1:8" ht="19.5" thickBot="1" x14ac:dyDescent="0.35">
      <c r="A193" s="172"/>
      <c r="B193" s="146"/>
      <c r="C193" s="146"/>
      <c r="D193" s="152"/>
      <c r="E193" s="153"/>
      <c r="F193" s="146"/>
      <c r="G193" s="174"/>
      <c r="H193" s="175"/>
    </row>
    <row r="194" spans="1:8" ht="18.75" x14ac:dyDescent="0.3">
      <c r="A194" s="401" t="s">
        <v>27</v>
      </c>
      <c r="B194" s="154" t="s">
        <v>141</v>
      </c>
      <c r="C194" s="154" t="s">
        <v>142</v>
      </c>
      <c r="D194" s="155">
        <v>222.57</v>
      </c>
      <c r="E194" s="156">
        <v>43990</v>
      </c>
      <c r="F194" s="157" t="s">
        <v>41</v>
      </c>
      <c r="G194" s="406">
        <f>D206/D214</f>
        <v>4.2525175175481225E-2</v>
      </c>
      <c r="H194" s="411">
        <v>9.7999999999999997E-3</v>
      </c>
    </row>
    <row r="195" spans="1:8" ht="18.75" x14ac:dyDescent="0.3">
      <c r="A195" s="402"/>
      <c r="B195" s="224" t="s">
        <v>98</v>
      </c>
      <c r="C195" s="224" t="s">
        <v>215</v>
      </c>
      <c r="D195" s="225">
        <v>2975</v>
      </c>
      <c r="E195" s="226">
        <v>43991</v>
      </c>
      <c r="F195" s="227" t="s">
        <v>45</v>
      </c>
      <c r="G195" s="407"/>
      <c r="H195" s="412"/>
    </row>
    <row r="196" spans="1:8" ht="18.75" x14ac:dyDescent="0.3">
      <c r="A196" s="402"/>
      <c r="B196" s="224" t="s">
        <v>117</v>
      </c>
      <c r="C196" s="224" t="s">
        <v>216</v>
      </c>
      <c r="D196" s="225">
        <v>1125</v>
      </c>
      <c r="E196" s="226">
        <v>43991</v>
      </c>
      <c r="F196" s="227" t="s">
        <v>45</v>
      </c>
      <c r="G196" s="407"/>
      <c r="H196" s="412"/>
    </row>
    <row r="197" spans="1:8" ht="18.75" x14ac:dyDescent="0.3">
      <c r="A197" s="403"/>
      <c r="B197" s="137" t="s">
        <v>329</v>
      </c>
      <c r="C197" s="140" t="s">
        <v>330</v>
      </c>
      <c r="D197" s="228">
        <v>860</v>
      </c>
      <c r="E197" s="229">
        <v>43991</v>
      </c>
      <c r="F197" s="230" t="s">
        <v>41</v>
      </c>
      <c r="G197" s="408"/>
      <c r="H197" s="413"/>
    </row>
    <row r="198" spans="1:8" ht="18.75" x14ac:dyDescent="0.3">
      <c r="A198" s="403"/>
      <c r="B198" s="137" t="s">
        <v>219</v>
      </c>
      <c r="C198" s="140" t="s">
        <v>331</v>
      </c>
      <c r="D198" s="228">
        <v>1645</v>
      </c>
      <c r="E198" s="229">
        <v>43991</v>
      </c>
      <c r="F198" s="230" t="s">
        <v>41</v>
      </c>
      <c r="G198" s="408"/>
      <c r="H198" s="413"/>
    </row>
    <row r="199" spans="1:8" ht="18.75" x14ac:dyDescent="0.3">
      <c r="A199" s="404"/>
      <c r="B199" s="142" t="s">
        <v>219</v>
      </c>
      <c r="C199" s="161" t="s">
        <v>240</v>
      </c>
      <c r="D199" s="231">
        <v>1128</v>
      </c>
      <c r="E199" s="232">
        <v>44001</v>
      </c>
      <c r="F199" s="233" t="s">
        <v>41</v>
      </c>
      <c r="G199" s="409"/>
      <c r="H199" s="414"/>
    </row>
    <row r="200" spans="1:8" ht="18.75" x14ac:dyDescent="0.3">
      <c r="A200" s="404"/>
      <c r="B200" s="142" t="s">
        <v>98</v>
      </c>
      <c r="C200" s="161" t="s">
        <v>249</v>
      </c>
      <c r="D200" s="231">
        <v>2975</v>
      </c>
      <c r="E200" s="232">
        <v>44004</v>
      </c>
      <c r="F200" s="233" t="s">
        <v>45</v>
      </c>
      <c r="G200" s="409"/>
      <c r="H200" s="414"/>
    </row>
    <row r="201" spans="1:8" ht="18.75" x14ac:dyDescent="0.3">
      <c r="A201" s="404"/>
      <c r="B201" s="142" t="s">
        <v>117</v>
      </c>
      <c r="C201" s="161" t="s">
        <v>332</v>
      </c>
      <c r="D201" s="231">
        <v>2250</v>
      </c>
      <c r="E201" s="232">
        <v>44004</v>
      </c>
      <c r="F201" s="233" t="s">
        <v>45</v>
      </c>
      <c r="G201" s="409"/>
      <c r="H201" s="414"/>
    </row>
    <row r="202" spans="1:8" ht="18.75" x14ac:dyDescent="0.3">
      <c r="A202" s="404"/>
      <c r="B202" s="142" t="s">
        <v>333</v>
      </c>
      <c r="C202" s="161" t="s">
        <v>266</v>
      </c>
      <c r="D202" s="231">
        <v>520</v>
      </c>
      <c r="E202" s="232">
        <v>44008</v>
      </c>
      <c r="F202" s="233" t="s">
        <v>41</v>
      </c>
      <c r="G202" s="409"/>
      <c r="H202" s="414"/>
    </row>
    <row r="203" spans="1:8" ht="18.75" x14ac:dyDescent="0.3">
      <c r="A203" s="404"/>
      <c r="B203" s="142"/>
      <c r="C203" s="161"/>
      <c r="D203" s="231"/>
      <c r="E203" s="232"/>
      <c r="F203" s="233"/>
      <c r="G203" s="409"/>
      <c r="H203" s="414"/>
    </row>
    <row r="204" spans="1:8" ht="18.75" x14ac:dyDescent="0.3">
      <c r="A204" s="404"/>
      <c r="B204" s="142"/>
      <c r="C204" s="161"/>
      <c r="D204" s="231"/>
      <c r="E204" s="232"/>
      <c r="F204" s="233"/>
      <c r="G204" s="409"/>
      <c r="H204" s="414"/>
    </row>
    <row r="205" spans="1:8" ht="19.5" thickBot="1" x14ac:dyDescent="0.35">
      <c r="A205" s="405"/>
      <c r="B205" s="234"/>
      <c r="C205" s="163"/>
      <c r="D205" s="164"/>
      <c r="E205" s="165"/>
      <c r="F205" s="163"/>
      <c r="G205" s="410"/>
      <c r="H205" s="415"/>
    </row>
    <row r="206" spans="1:8" ht="19.5" thickBot="1" x14ac:dyDescent="0.35">
      <c r="A206" s="172"/>
      <c r="B206" s="146"/>
      <c r="C206" s="146"/>
      <c r="D206" s="167">
        <f>SUM(D194:D205)</f>
        <v>13700.57</v>
      </c>
      <c r="E206" s="153"/>
      <c r="F206" s="235"/>
      <c r="G206" s="236"/>
      <c r="H206" s="237"/>
    </row>
    <row r="207" spans="1:8" ht="18.75" x14ac:dyDescent="0.3">
      <c r="A207" s="172"/>
      <c r="B207" s="146"/>
      <c r="C207" s="146"/>
      <c r="D207" s="152"/>
      <c r="E207" s="153"/>
      <c r="F207" s="235"/>
      <c r="G207" s="236"/>
      <c r="H207" s="237"/>
    </row>
    <row r="208" spans="1:8" ht="18.75" x14ac:dyDescent="0.3">
      <c r="A208" s="379" t="s">
        <v>68</v>
      </c>
      <c r="B208" s="238" t="s">
        <v>140</v>
      </c>
      <c r="C208" s="238" t="s">
        <v>162</v>
      </c>
      <c r="D208" s="209">
        <v>5000</v>
      </c>
      <c r="E208" s="181">
        <v>43990</v>
      </c>
      <c r="F208" s="177" t="s">
        <v>45</v>
      </c>
      <c r="G208" s="381">
        <v>0</v>
      </c>
      <c r="H208" s="383">
        <v>2.9600000000000001E-2</v>
      </c>
    </row>
    <row r="209" spans="1:8" ht="18.75" x14ac:dyDescent="0.3">
      <c r="A209" s="379"/>
      <c r="B209" s="140"/>
      <c r="C209" s="140"/>
      <c r="D209" s="180"/>
      <c r="E209" s="181"/>
      <c r="F209" s="177"/>
      <c r="G209" s="381"/>
      <c r="H209" s="383"/>
    </row>
    <row r="210" spans="1:8" ht="18.75" x14ac:dyDescent="0.3">
      <c r="A210" s="379"/>
      <c r="B210" s="140"/>
      <c r="C210" s="140"/>
      <c r="D210" s="180"/>
      <c r="E210" s="181"/>
      <c r="F210" s="177"/>
      <c r="G210" s="381"/>
      <c r="H210" s="383"/>
    </row>
    <row r="211" spans="1:8" ht="19.5" thickBot="1" x14ac:dyDescent="0.35">
      <c r="A211" s="380"/>
      <c r="B211" s="162"/>
      <c r="C211" s="163"/>
      <c r="D211" s="164"/>
      <c r="E211" s="165"/>
      <c r="F211" s="205"/>
      <c r="G211" s="382"/>
      <c r="H211" s="384"/>
    </row>
    <row r="212" spans="1:8" ht="19.5" thickBot="1" x14ac:dyDescent="0.35">
      <c r="A212" s="239"/>
      <c r="B212" s="240"/>
      <c r="C212" s="240"/>
      <c r="D212" s="241">
        <f>SUM(D208:D211)</f>
        <v>5000</v>
      </c>
      <c r="E212" s="242"/>
      <c r="F212" s="240"/>
      <c r="G212" s="243"/>
      <c r="H212" s="244"/>
    </row>
    <row r="213" spans="1:8" ht="19.5" thickBot="1" x14ac:dyDescent="0.35">
      <c r="A213" s="146"/>
      <c r="B213" s="146"/>
      <c r="C213" s="146"/>
      <c r="D213" s="245"/>
      <c r="E213" s="246"/>
      <c r="F213" s="146"/>
      <c r="G213" s="149"/>
      <c r="H213" s="150"/>
    </row>
    <row r="214" spans="1:8" ht="19.5" thickBot="1" x14ac:dyDescent="0.35">
      <c r="A214" s="247" t="s">
        <v>30</v>
      </c>
      <c r="B214" s="248"/>
      <c r="C214" s="248"/>
      <c r="D214" s="249">
        <f>D212+D206+D192+D166+D150+D144+D138+D119+D59</f>
        <v>322175.50999999989</v>
      </c>
      <c r="E214" s="250"/>
      <c r="F214" s="251"/>
      <c r="G214" s="252"/>
      <c r="H214" s="253"/>
    </row>
    <row r="215" spans="1:8" ht="18.75" x14ac:dyDescent="0.3">
      <c r="A215" s="111"/>
      <c r="B215" s="111"/>
      <c r="C215" s="111"/>
      <c r="D215" s="254"/>
      <c r="E215" s="255"/>
      <c r="F215" s="111"/>
      <c r="G215" s="256"/>
      <c r="H215" s="257"/>
    </row>
    <row r="216" spans="1:8" ht="18.75" x14ac:dyDescent="0.3">
      <c r="A216" s="111"/>
      <c r="B216" s="111"/>
      <c r="C216" s="111"/>
      <c r="D216" s="254"/>
      <c r="E216" s="255"/>
      <c r="F216" s="111"/>
      <c r="G216" s="256"/>
      <c r="H216" s="257"/>
    </row>
    <row r="217" spans="1:8" ht="18.75" x14ac:dyDescent="0.3">
      <c r="A217" s="111"/>
      <c r="B217" s="111"/>
      <c r="C217" s="111"/>
      <c r="D217" s="254"/>
      <c r="E217" s="255"/>
      <c r="F217" s="111"/>
      <c r="G217" s="256"/>
      <c r="H217" s="257"/>
    </row>
    <row r="218" spans="1:8" ht="18.75" x14ac:dyDescent="0.3">
      <c r="A218" s="111"/>
      <c r="B218" s="111"/>
      <c r="C218" s="111"/>
      <c r="D218" s="254"/>
      <c r="E218" s="255"/>
      <c r="F218" s="111"/>
      <c r="G218" s="256"/>
      <c r="H218" s="257"/>
    </row>
    <row r="219" spans="1:8" ht="18.75" x14ac:dyDescent="0.3">
      <c r="A219" s="111"/>
      <c r="B219" s="111"/>
      <c r="C219" s="111"/>
      <c r="D219" s="254"/>
      <c r="E219" s="255"/>
      <c r="F219" s="111"/>
      <c r="G219" s="256"/>
      <c r="H219" s="257"/>
    </row>
    <row r="220" spans="1:8" ht="18.75" x14ac:dyDescent="0.3">
      <c r="A220" s="111"/>
      <c r="B220" s="111"/>
      <c r="C220" s="111"/>
      <c r="D220" s="254"/>
      <c r="E220" s="255"/>
      <c r="F220" s="111"/>
      <c r="G220" s="256"/>
      <c r="H220" s="257"/>
    </row>
    <row r="221" spans="1:8" ht="18.75" x14ac:dyDescent="0.3">
      <c r="A221" s="111"/>
      <c r="B221" s="111"/>
      <c r="C221" s="111"/>
      <c r="D221" s="254"/>
      <c r="E221" s="255"/>
      <c r="F221" s="111"/>
      <c r="G221" s="256"/>
      <c r="H221" s="257"/>
    </row>
    <row r="222" spans="1:8" ht="18.75" x14ac:dyDescent="0.3">
      <c r="A222" s="111"/>
      <c r="B222" s="111"/>
      <c r="C222" s="112" t="s">
        <v>338</v>
      </c>
      <c r="D222" s="254"/>
      <c r="E222" s="255"/>
      <c r="F222" s="111"/>
      <c r="G222" s="256"/>
      <c r="H222" s="257"/>
    </row>
    <row r="223" spans="1:8" ht="18.75" x14ac:dyDescent="0.3">
      <c r="A223" s="111"/>
      <c r="B223" s="111"/>
      <c r="C223" s="111" t="s">
        <v>14</v>
      </c>
      <c r="D223" s="254"/>
      <c r="E223" s="255"/>
      <c r="F223" s="111"/>
      <c r="G223" s="256"/>
      <c r="H223" s="257"/>
    </row>
  </sheetData>
  <mergeCells count="39">
    <mergeCell ref="A14:H14"/>
    <mergeCell ref="A15:A16"/>
    <mergeCell ref="B15:B16"/>
    <mergeCell ref="C15:C16"/>
    <mergeCell ref="D15:D16"/>
    <mergeCell ref="E15:E16"/>
    <mergeCell ref="F15:F16"/>
    <mergeCell ref="G15:G16"/>
    <mergeCell ref="H15:H16"/>
    <mergeCell ref="A17:A58"/>
    <mergeCell ref="G17:G58"/>
    <mergeCell ref="H17:H58"/>
    <mergeCell ref="A61:A118"/>
    <mergeCell ref="G61:G118"/>
    <mergeCell ref="H61:H118"/>
    <mergeCell ref="G153:G165"/>
    <mergeCell ref="H153:H165"/>
    <mergeCell ref="A122:A137"/>
    <mergeCell ref="G122:G137"/>
    <mergeCell ref="H122:H137"/>
    <mergeCell ref="A140:A143"/>
    <mergeCell ref="G140:G143"/>
    <mergeCell ref="H140:H143"/>
    <mergeCell ref="A208:A211"/>
    <mergeCell ref="G208:G211"/>
    <mergeCell ref="H208:H211"/>
    <mergeCell ref="A1:H5"/>
    <mergeCell ref="A6:H7"/>
    <mergeCell ref="A166:B167"/>
    <mergeCell ref="A168:A191"/>
    <mergeCell ref="G168:G191"/>
    <mergeCell ref="H168:H191"/>
    <mergeCell ref="A194:A205"/>
    <mergeCell ref="G194:G205"/>
    <mergeCell ref="H194:H205"/>
    <mergeCell ref="A146:A149"/>
    <mergeCell ref="G146:G149"/>
    <mergeCell ref="H146:H149"/>
    <mergeCell ref="A153:A165"/>
  </mergeCells>
  <pageMargins left="0.511811024" right="0.511811024" top="0.78740157499999996" bottom="0.78740157499999996" header="0.31496062000000002" footer="0.31496062000000002"/>
  <pageSetup paperSize="9" scale="51" fitToHeight="0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1121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OSC </vt:lpstr>
      <vt:lpstr>Caixa diário</vt:lpstr>
      <vt:lpstr>Grupo Despesas</vt:lpstr>
      <vt:lpstr>'OSC '!__xlnm__FilterDatabase</vt:lpstr>
      <vt:lpstr>'OSC '!__xlnm__FilterDatabase_0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THEMIS ALVARES FRANCO KLEIBER</dc:creator>
  <cp:lastModifiedBy>user</cp:lastModifiedBy>
  <cp:revision>169</cp:revision>
  <cp:lastPrinted>2021-04-27T14:25:47Z</cp:lastPrinted>
  <dcterms:created xsi:type="dcterms:W3CDTF">2014-10-01T16:57:45Z</dcterms:created>
  <dcterms:modified xsi:type="dcterms:W3CDTF">2021-04-27T14:27:32Z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