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lanilhas mensais - 2020\"/>
    </mc:Choice>
  </mc:AlternateContent>
  <bookViews>
    <workbookView xWindow="0" yWindow="0" windowWidth="15360" windowHeight="7050" tabRatio="500"/>
  </bookViews>
  <sheets>
    <sheet name="OSC " sheetId="1" r:id="rId1"/>
    <sheet name="Caixa diário" sheetId="8" r:id="rId2"/>
    <sheet name="Grupo Despesas" sheetId="4" r:id="rId3"/>
  </sheets>
  <definedNames>
    <definedName name="__xlnm__FilterDatabase" localSheetId="0">'OSC '!$C$28:$H$170</definedName>
    <definedName name="__xlnm__FilterDatabase_0" localSheetId="0">'OSC '!$C$28:$H$170</definedName>
  </definedNames>
  <calcPr calcId="162913"/>
</workbook>
</file>

<file path=xl/calcChain.xml><?xml version="1.0" encoding="utf-8"?>
<calcChain xmlns="http://schemas.openxmlformats.org/spreadsheetml/2006/main">
  <c r="J45" i="8" l="1"/>
  <c r="I45" i="8"/>
  <c r="J43" i="8"/>
  <c r="I35" i="8"/>
  <c r="J33" i="8"/>
  <c r="J29" i="8"/>
  <c r="I22" i="8"/>
  <c r="J20" i="8"/>
  <c r="J17" i="8"/>
  <c r="J22" i="8" s="1"/>
  <c r="J10" i="8"/>
  <c r="I10" i="8"/>
  <c r="J47" i="8" l="1"/>
  <c r="J35" i="8"/>
  <c r="I47" i="8"/>
  <c r="E170" i="1"/>
  <c r="D175" i="4" l="1"/>
  <c r="H24" i="1" l="1"/>
  <c r="D74" i="4" l="1"/>
  <c r="D128" i="4" l="1"/>
  <c r="D193" i="4" l="1"/>
  <c r="D186" i="4"/>
  <c r="D150" i="4"/>
  <c r="D135" i="4"/>
  <c r="D122" i="4"/>
  <c r="D113" i="4"/>
  <c r="D195" i="4" l="1"/>
  <c r="G177" i="4" l="1"/>
  <c r="G130" i="4"/>
</calcChain>
</file>

<file path=xl/comments1.xml><?xml version="1.0" encoding="utf-8"?>
<comments xmlns="http://schemas.openxmlformats.org/spreadsheetml/2006/main">
  <authors>
    <author xml:space="preserve"> </author>
    <author>DERLEI MIRIAN PAULICCI PINHATA</author>
  </authors>
  <commentList>
    <comment ref="A17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NÃO É O PROVISIONADO E SIM O EFETIVAMENTE  RECEBIDO.</t>
        </r>
      </text>
    </comment>
    <comment ref="A18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Ex: se no ultimo dia do mês não der tempo de depositar o dinheiro, e depositar no mês subsequente é para colocar o valor na próxima planilha, ou seja no mês que foi creditado.</t>
        </r>
      </text>
    </comment>
    <comment ref="A19" authorId="0" shapeId="0">
      <text>
        <r>
          <rPr>
            <b/>
            <sz val="9"/>
            <color indexed="8"/>
            <rFont val="Segoe UI"/>
            <family val="2"/>
          </rPr>
          <t xml:space="preserve">Caso a OSC receba recursos do Município
</t>
        </r>
        <r>
          <rPr>
            <sz val="9"/>
            <color indexed="8"/>
            <rFont val="Segoe UI"/>
            <family val="2"/>
          </rPr>
          <t>Fazer uma planilha a parte demonstranto o valor recebido e suas despesas.</t>
        </r>
      </text>
    </comment>
    <comment ref="A20" authorId="0" shapeId="0">
      <text>
        <r>
          <rPr>
            <sz val="9"/>
            <color indexed="8"/>
            <rFont val="Segoe UI"/>
            <family val="2"/>
          </rPr>
          <t xml:space="preserve">Valor dos rendimentos de </t>
        </r>
        <r>
          <rPr>
            <sz val="9"/>
            <color indexed="8"/>
            <rFont val="Segoe UI"/>
            <family val="2"/>
          </rPr>
          <t xml:space="preserve">aplicações financeiras, poupanças, tec - rendimento líquido.
</t>
        </r>
      </text>
    </comment>
    <comment ref="A21" authorId="0" shapeId="0">
      <text>
        <r>
          <rPr>
            <sz val="9"/>
            <color indexed="8"/>
            <rFont val="Segoe UI"/>
            <family val="2"/>
          </rPr>
          <t xml:space="preserve">Recebimentos de aportes da OSC, doações e recebimentos de R$ 1,00 das refeições servidas além da cota estabelecida.
</t>
        </r>
      </text>
    </comment>
    <comment ref="A22" authorId="1" shapeId="0">
      <text>
        <r>
          <rPr>
            <sz val="9"/>
            <color indexed="81"/>
            <rFont val="Segoe UI"/>
            <family val="2"/>
          </rPr>
          <t xml:space="preserve">Soma dos valores: saldo anterior + valores recebidos + rendimentos de aplicações + outras receitas.
</t>
        </r>
      </text>
    </comment>
    <comment ref="A23" authorId="1" shapeId="0">
      <text>
        <r>
          <rPr>
            <sz val="9"/>
            <color indexed="81"/>
            <rFont val="Segoe UI"/>
            <family val="2"/>
          </rPr>
          <t xml:space="preserve">Despesas pagas no mês (consta débito no extrato) + despesas de Caixa - se houver
</t>
        </r>
      </text>
    </comment>
    <comment ref="A24" authorId="1" shapeId="0">
      <text>
        <r>
          <rPr>
            <sz val="9"/>
            <color indexed="81"/>
            <rFont val="Segoe UI"/>
            <family val="2"/>
          </rPr>
          <t>Esse resultado deverá obrigatoriamente  BATER com a soma dos extratos bancários + saldo do Caixa (se houver).</t>
        </r>
      </text>
    </comment>
    <comment ref="E24" authorId="1" shapeId="0">
      <text>
        <r>
          <rPr>
            <sz val="9"/>
            <color indexed="81"/>
            <rFont val="Segoe UI"/>
            <family val="2"/>
          </rPr>
          <t xml:space="preserve">Soma dos saldos dos extratos (c/c + aplicações + poupança)
</t>
        </r>
      </text>
    </comment>
    <comment ref="G28" authorId="0" shapeId="0">
      <text>
        <r>
          <rPr>
            <sz val="9"/>
            <color indexed="8"/>
            <rFont val="Segoe UI"/>
            <family val="2"/>
          </rPr>
          <t>A ordem da</t>
        </r>
        <r>
          <rPr>
            <sz val="9"/>
            <color indexed="8"/>
            <rFont val="Segoe UI"/>
            <family val="2"/>
          </rPr>
          <t xml:space="preserve"> planilha deverá ser, obrigatoriamente, o ordem de pagamento e não a de emissão da NF. 
</t>
        </r>
        <r>
          <rPr>
            <b/>
            <sz val="9"/>
            <color indexed="8"/>
            <rFont val="Segoe UI"/>
            <family val="2"/>
          </rPr>
          <t>OBS: DEIXAR AS NOTAS ARQUIVADAS NA MESMA ORDEM DA PLANILHA.</t>
        </r>
      </text>
    </comment>
    <comment ref="A29" authorId="0" shapeId="0">
      <text>
        <r>
          <rPr>
            <sz val="9"/>
            <color indexed="8"/>
            <rFont val="Verdana"/>
            <family val="2"/>
          </rPr>
          <t>Como a ordem será a da data de pagamento obedecendo o extrato, então poderão aparecer notas de meses anteriores pagas no mês vigente.</t>
        </r>
      </text>
    </comment>
  </commentList>
</comments>
</file>

<file path=xl/comments2.xml><?xml version="1.0" encoding="utf-8"?>
<comments xmlns="http://schemas.openxmlformats.org/spreadsheetml/2006/main">
  <authors>
    <author>DERLEI MIRIAN PAULICCI PINHATA</author>
  </authors>
  <commentList>
    <comment ref="H15" authorId="0" shapeId="0">
      <text>
        <r>
          <rPr>
            <b/>
            <sz val="9"/>
            <color indexed="81"/>
            <rFont val="Segoe UI"/>
            <family val="2"/>
          </rPr>
          <t>Deverá ser preenchido com o percentual estabelecido no plano de trabalho do Termo de Colaboração para cada grupo de despesas.</t>
        </r>
      </text>
    </comment>
  </commentList>
</comments>
</file>

<file path=xl/sharedStrings.xml><?xml version="1.0" encoding="utf-8"?>
<sst xmlns="http://schemas.openxmlformats.org/spreadsheetml/2006/main" count="990" uniqueCount="313">
  <si>
    <t>Valor  Recebido SEDS</t>
  </si>
  <si>
    <t>Valor Recebido da Prefeitura</t>
  </si>
  <si>
    <t>Outras Receitas</t>
  </si>
  <si>
    <t>Saldo caixa</t>
  </si>
  <si>
    <t>Diferença</t>
  </si>
  <si>
    <t>Total</t>
  </si>
  <si>
    <t>Identificação</t>
  </si>
  <si>
    <t xml:space="preserve">             Natureza da Despesa ou Finalidade da Despesa</t>
  </si>
  <si>
    <t>Nota Fiscal</t>
  </si>
  <si>
    <t>Nome do fornecedor</t>
  </si>
  <si>
    <t xml:space="preserve">             Descrição do bem</t>
  </si>
  <si>
    <t>Valor</t>
  </si>
  <si>
    <t>Data do Débito</t>
  </si>
  <si>
    <t>Forma de Pagamento</t>
  </si>
  <si>
    <t>Presidente</t>
  </si>
  <si>
    <t>Subtotal</t>
  </si>
  <si>
    <t>Saldo anterior (SALDO C/C + SALDO APLICAÇÕES + SALDO CAIXA)</t>
  </si>
  <si>
    <t>Valor - Recebido dos usuários</t>
  </si>
  <si>
    <t>Valor rendimentos aplicações</t>
  </si>
  <si>
    <t xml:space="preserve">Saldo  Banco </t>
  </si>
  <si>
    <t>DEMONSTRATIVO DE DESPESAS E RECEITAS DOS RECURSOS DO ESTADO</t>
  </si>
  <si>
    <t>Data emissão</t>
  </si>
  <si>
    <t>Grupo de despesas</t>
  </si>
  <si>
    <t xml:space="preserve">       Descrição do bem</t>
  </si>
  <si>
    <t xml:space="preserve">% Executado mês </t>
  </si>
  <si>
    <t>Salario</t>
  </si>
  <si>
    <t>Generos Alimenticios</t>
  </si>
  <si>
    <t xml:space="preserve">Aluguel do imóvel </t>
  </si>
  <si>
    <t xml:space="preserve">Manutenção e Adaptações </t>
  </si>
  <si>
    <t>%  previsto no Plano de Trabalho</t>
  </si>
  <si>
    <t>nr documento</t>
  </si>
  <si>
    <t>VALOR TOTAL DAS DESPESAS........................................................................................</t>
  </si>
  <si>
    <t>CONCILIAÇÃO</t>
  </si>
  <si>
    <t xml:space="preserve">Despesas </t>
  </si>
  <si>
    <t>Saldo do Mês</t>
  </si>
  <si>
    <t>OSC Parceira: Associação Popular de Saúde</t>
  </si>
  <si>
    <t>CNPJ: 04.213.718/0001-17</t>
  </si>
  <si>
    <t>Responsável pela OSC: Henrique Sebastião Francé</t>
  </si>
  <si>
    <t>Telefones: (11) 2682-2017</t>
  </si>
  <si>
    <t>E-mail: associacao.aps@gmail.com</t>
  </si>
  <si>
    <t xml:space="preserve">
Associação Popular de Saúde
CNPJ: 04.213.718/0001-17
  Rua Domingos de Lucca, nº 108 – Cangaíba – SP
Tel: 2682-2017
E-mail: associacao.aps@gmail.com
</t>
  </si>
  <si>
    <t>Fatura</t>
  </si>
  <si>
    <t>Boleto</t>
  </si>
  <si>
    <t>Gouveia Serviços administrativos</t>
  </si>
  <si>
    <t>Débito</t>
  </si>
  <si>
    <t>Hortifruti</t>
  </si>
  <si>
    <t>Transferência</t>
  </si>
  <si>
    <t>Ederson Santos</t>
  </si>
  <si>
    <t>Carlos Alberto</t>
  </si>
  <si>
    <t>Graciete Etile</t>
  </si>
  <si>
    <t>Juliana dos Santos</t>
  </si>
  <si>
    <t>Heitor Santos</t>
  </si>
  <si>
    <t>Luciana do Carmo</t>
  </si>
  <si>
    <t>Suellen Helena</t>
  </si>
  <si>
    <t>Jozeli Vieira</t>
  </si>
  <si>
    <t>Manoel O Souza</t>
  </si>
  <si>
    <t>Guia</t>
  </si>
  <si>
    <t>CIA Ultragaz</t>
  </si>
  <si>
    <t>OSC PARCEIRA: Associação Popular de Saúde</t>
  </si>
  <si>
    <t>Responsável pela Entidade: Henrique Sebastião Francé</t>
  </si>
  <si>
    <t>Telefone fixo e celular de contato: (11) 2682-2017 (11) 9473-032977</t>
  </si>
  <si>
    <t xml:space="preserve">             Natureza da Despesa ou Finalidade da Despesa UNIDADE Itaim Paulista</t>
  </si>
  <si>
    <t>Débora X Martins</t>
  </si>
  <si>
    <t>Ronaldo Moreno</t>
  </si>
  <si>
    <t>Arlindo Venancio</t>
  </si>
  <si>
    <t>Lea Alves Maria Leme</t>
  </si>
  <si>
    <t xml:space="preserve">Tarifa </t>
  </si>
  <si>
    <t>transferência</t>
  </si>
  <si>
    <t>tarifa transferência de recurso</t>
  </si>
  <si>
    <t>Vivo Fixo/Brasil</t>
  </si>
  <si>
    <t xml:space="preserve"> Associação Popular de Saúde 
 CNPJ: 04.213.718/0001-17 
 Rua Domingos de Lucca, nº 108 - Cangaíba - SP 
 Tel: 2682-2017 
</t>
  </si>
  <si>
    <t>Previne Assistência Médica</t>
  </si>
  <si>
    <t>Tarifa DOC/TED</t>
  </si>
  <si>
    <t>Salário</t>
  </si>
  <si>
    <t>Outras despesas inerentes ao projeto</t>
  </si>
  <si>
    <t>Produtos máquina de lavar louça</t>
  </si>
  <si>
    <t>Folha de pagamento</t>
  </si>
  <si>
    <t>Debora Rocca</t>
  </si>
  <si>
    <t>Folha de pagamento - impostos</t>
  </si>
  <si>
    <t>File de frango</t>
  </si>
  <si>
    <t>Tarifa pacote de serviços</t>
  </si>
  <si>
    <t>Maria Solange</t>
  </si>
  <si>
    <t>Fornecimento de gáz</t>
  </si>
  <si>
    <t>Vital Cavalcanti</t>
  </si>
  <si>
    <t>R$ -</t>
  </si>
  <si>
    <t>Maria das Graças Santos Silva</t>
  </si>
  <si>
    <t>Iwamaq Com de Equip.</t>
  </si>
  <si>
    <t>Bom Prato Itaim Paulista</t>
  </si>
  <si>
    <t>Dia</t>
  </si>
  <si>
    <t>Café</t>
  </si>
  <si>
    <t>Criança</t>
  </si>
  <si>
    <t>Adulto</t>
  </si>
  <si>
    <t>Nota fiscal</t>
  </si>
  <si>
    <t>Valor nota</t>
  </si>
  <si>
    <t>Retorno</t>
  </si>
  <si>
    <t>Excedente</t>
  </si>
  <si>
    <t xml:space="preserve">Carta recibo </t>
  </si>
  <si>
    <t>Extrato</t>
  </si>
  <si>
    <t>Total do mês</t>
  </si>
  <si>
    <t>Legenda</t>
  </si>
  <si>
    <r>
      <rPr>
        <b/>
        <sz val="11"/>
        <color theme="1"/>
        <rFont val="Times New Roman"/>
        <family val="1"/>
      </rPr>
      <t>Valor nota-</t>
    </r>
    <r>
      <rPr>
        <sz val="11"/>
        <color theme="1"/>
        <rFont val="Times New Roman"/>
        <family val="1"/>
      </rPr>
      <t xml:space="preserve"> Quando retirado valor do caixa.</t>
    </r>
  </si>
  <si>
    <r>
      <rPr>
        <b/>
        <sz val="11"/>
        <color theme="1"/>
        <rFont val="Times New Roman"/>
        <family val="1"/>
      </rPr>
      <t>Retorno-</t>
    </r>
    <r>
      <rPr>
        <sz val="11"/>
        <color theme="1"/>
        <rFont val="Times New Roman"/>
        <family val="1"/>
      </rPr>
      <t xml:space="preserve"> Quando retirar valor do caixa que tiver sobra de valor e retornar para a conta.</t>
    </r>
  </si>
  <si>
    <t>Folha de pagamento diferença de dissídio</t>
  </si>
  <si>
    <t>Rosely A Costa</t>
  </si>
  <si>
    <t>Jozelia Freitas</t>
  </si>
  <si>
    <t>Vital  Cavalcanti</t>
  </si>
  <si>
    <t>Osmar Bento</t>
  </si>
  <si>
    <t>Leopoldo Carlos</t>
  </si>
  <si>
    <t>Rebal Comercial Ltda</t>
  </si>
  <si>
    <t>Rescisão de contrato</t>
  </si>
  <si>
    <t>Moela de frango</t>
  </si>
  <si>
    <t>Salário - diferença de dissídio</t>
  </si>
  <si>
    <t>Guia FGTS salários</t>
  </si>
  <si>
    <t>Debora X Martins</t>
  </si>
  <si>
    <t>Guia FGTS rescisório</t>
  </si>
  <si>
    <t>Frios, requeijão</t>
  </si>
  <si>
    <t>Preparo sólido de frutas</t>
  </si>
  <si>
    <t>07/08/09/10/11/12</t>
  </si>
  <si>
    <t>mês: Fevereiro/2020</t>
  </si>
  <si>
    <t xml:space="preserve">Leandro Marciano </t>
  </si>
  <si>
    <t>1ª Parcela manutenções diversas</t>
  </si>
  <si>
    <t>Verisure Brasil Monitoramento</t>
  </si>
  <si>
    <t>Instalação Monitoramento da unidade</t>
  </si>
  <si>
    <t>Empório Mega 100 Com. de Alimentos</t>
  </si>
  <si>
    <t>Caldos, coloral, amaciante de carne</t>
  </si>
  <si>
    <t>Inove higiene Comércio e Serviços descartáveis</t>
  </si>
  <si>
    <t>Toalha bobina, sabonete antisséptico</t>
  </si>
  <si>
    <t>Guia GPS</t>
  </si>
  <si>
    <t>Gouveia Serviços Administrativos</t>
  </si>
  <si>
    <t>Locação restaurante</t>
  </si>
  <si>
    <t>31/12/20219</t>
  </si>
  <si>
    <t>Impostos</t>
  </si>
  <si>
    <t>Darf aluguel</t>
  </si>
  <si>
    <t>000.166.658</t>
  </si>
  <si>
    <t>HD Sistemas de limpeza e descartáveis</t>
  </si>
  <si>
    <t>Produtos de limpeza</t>
  </si>
  <si>
    <t>000.060.867</t>
  </si>
  <si>
    <t>Frigorífico 3 Irmãos Eireli</t>
  </si>
  <si>
    <t>Pernil sem pele, sem osso suino</t>
  </si>
  <si>
    <t>Baron Alimentare Ltda-ME</t>
  </si>
  <si>
    <t>Coxa solteira</t>
  </si>
  <si>
    <t>Best Alimentos Eireli</t>
  </si>
  <si>
    <t>Linguiça calabresa</t>
  </si>
  <si>
    <t>Pernil sem osso</t>
  </si>
  <si>
    <t>Projetos e Assessorias Ltda - ME</t>
  </si>
  <si>
    <t>2ª Parcela Laudo AVCB</t>
  </si>
  <si>
    <t xml:space="preserve">Enel </t>
  </si>
  <si>
    <t>Sabesp</t>
  </si>
  <si>
    <t>Linguiça toscana</t>
  </si>
  <si>
    <t>CIA Ultragaz S.A.</t>
  </si>
  <si>
    <t>Fornecimento de gás</t>
  </si>
  <si>
    <t>Tarifa bancária</t>
  </si>
  <si>
    <t>000.167.043</t>
  </si>
  <si>
    <t xml:space="preserve">Descartáveis </t>
  </si>
  <si>
    <t>0994152513-0</t>
  </si>
  <si>
    <t>Vivo</t>
  </si>
  <si>
    <t>Telefone e internet escritório restaurante</t>
  </si>
  <si>
    <t>0993625367-0</t>
  </si>
  <si>
    <t>Telefone e internet restaurante</t>
  </si>
  <si>
    <t>000.011.300</t>
  </si>
  <si>
    <t>Kamar Produtos Alimentícios</t>
  </si>
  <si>
    <t>Alho, cebola</t>
  </si>
  <si>
    <t>000.000.634</t>
  </si>
  <si>
    <t>Luan M. Romeiro</t>
  </si>
  <si>
    <t>Tarifa transferência de recurso</t>
  </si>
  <si>
    <t>Despesas administrativas</t>
  </si>
  <si>
    <t>Rateio de projetos</t>
  </si>
  <si>
    <t>Medicina ocupacional</t>
  </si>
  <si>
    <t>Brasilia Alimentos Ltda</t>
  </si>
  <si>
    <t>Arroz, feijão, açúcar</t>
  </si>
  <si>
    <t>Ajuda de custo voluntariado</t>
  </si>
  <si>
    <t>Maria das Graças Santos</t>
  </si>
  <si>
    <t>Maria das Graça Santos Silva</t>
  </si>
  <si>
    <t>Maria Socorro</t>
  </si>
  <si>
    <t>Reembolso ajuda de custo voluntariado</t>
  </si>
  <si>
    <t>Suely Bispo</t>
  </si>
  <si>
    <t>Carne moida</t>
  </si>
  <si>
    <t>Energia escritório unidade ref.dez</t>
  </si>
  <si>
    <t>Energia restaurante ref. dez</t>
  </si>
  <si>
    <t>Água escritório restaurante ref. dez.</t>
  </si>
  <si>
    <t>Água restaurante ref. dez.</t>
  </si>
  <si>
    <t>Energia escritório unidade ref.jan.</t>
  </si>
  <si>
    <t>Energia restaurante ref. Jan.</t>
  </si>
  <si>
    <t>RI-MA distribuidora de frios e Laticínios</t>
  </si>
  <si>
    <t>000.000.635</t>
  </si>
  <si>
    <t>Naturafrig Alimentos Ltda</t>
  </si>
  <si>
    <t>Carne bovina</t>
  </si>
  <si>
    <t xml:space="preserve">Guia FGTS </t>
  </si>
  <si>
    <t>Guia Rescisão Jozelia Freitas</t>
  </si>
  <si>
    <t>18/011/2019</t>
  </si>
  <si>
    <t>3ª Parcela caldeirão, caçarola</t>
  </si>
  <si>
    <t>000.061.161</t>
  </si>
  <si>
    <t>000.006.187</t>
  </si>
  <si>
    <t>Jose Jair Emboava</t>
  </si>
  <si>
    <t>Peito bovino</t>
  </si>
  <si>
    <t>Nova Clara Paes e Doces</t>
  </si>
  <si>
    <t>Padaria</t>
  </si>
  <si>
    <t>000.015.065</t>
  </si>
  <si>
    <t>Iwamaq Com. De Equip. Ltda</t>
  </si>
  <si>
    <t>Acém</t>
  </si>
  <si>
    <t>Geovane João de Oliveira</t>
  </si>
  <si>
    <t>Manutenção fogão industrial</t>
  </si>
  <si>
    <t>31/02/2020</t>
  </si>
  <si>
    <t>2ª Parcela manutenções</t>
  </si>
  <si>
    <t>000.183.394</t>
  </si>
  <si>
    <t>Copolfood Com. Produtos Alimentícios Ltda</t>
  </si>
  <si>
    <t>Achocolatado,café,farinhas,molhos,macarrão,doce</t>
  </si>
  <si>
    <t>CDI Barra Produtos</t>
  </si>
  <si>
    <t>óleo de soja, amaciante de carne</t>
  </si>
  <si>
    <t>Siqueira Desinsetizadora e Desentupidora Eireli</t>
  </si>
  <si>
    <t>Desisnsetização da unidade</t>
  </si>
  <si>
    <t>000.170.302</t>
  </si>
  <si>
    <t>Materiais de limpeza</t>
  </si>
  <si>
    <t>000.183.563</t>
  </si>
  <si>
    <t>Doces bananada, goiabada</t>
  </si>
  <si>
    <t>000.002.539</t>
  </si>
  <si>
    <t>Industria de Sucos Brasil Eireli</t>
  </si>
  <si>
    <t>000.006.199</t>
  </si>
  <si>
    <t>000.061.350</t>
  </si>
  <si>
    <t>Pele suina,pé suino,pernil</t>
  </si>
  <si>
    <t>Linguiça carne suina</t>
  </si>
  <si>
    <t>ADT Monitoramento</t>
  </si>
  <si>
    <t>Monitoramento ref. Janeiro</t>
  </si>
  <si>
    <t>Tarifa MSG</t>
  </si>
  <si>
    <t>000.000.636</t>
  </si>
  <si>
    <t>Calvo Coml Imp e Exp Ltda</t>
  </si>
  <si>
    <t>Cesta básica</t>
  </si>
  <si>
    <t>Guia GPS - dissídio</t>
  </si>
  <si>
    <t>Guia GPS - ref. Dezembro</t>
  </si>
  <si>
    <t>Guia GPS - ref. Novembro</t>
  </si>
  <si>
    <t>Pis salários - ref. Dezembro</t>
  </si>
  <si>
    <t>Ir salários - ref. Dezembro</t>
  </si>
  <si>
    <t>Pis salários - dissídio</t>
  </si>
  <si>
    <t>Ir rescisão de contrato</t>
  </si>
  <si>
    <t>996-4</t>
  </si>
  <si>
    <t>Sitraemfa</t>
  </si>
  <si>
    <t>Contribuição assistencial</t>
  </si>
  <si>
    <t>PIS salários</t>
  </si>
  <si>
    <t xml:space="preserve">Ir salários </t>
  </si>
  <si>
    <t>GPS - Rescisão Francine</t>
  </si>
  <si>
    <t>Geni Barbosa (reembolso Ana Cristina Amorim)</t>
  </si>
  <si>
    <t>Associação Popular de Saúde</t>
  </si>
  <si>
    <t>Devolução empréstimo realizado 10/01</t>
  </si>
  <si>
    <t>DEMONSTRATIVO DE PAGAMENTOS POR GRUPO DE DESPESAS - MÊS FEVEREIRO/2020</t>
  </si>
  <si>
    <t>Guia GPS diferença de dissídio</t>
  </si>
  <si>
    <t>Guia PIS salários</t>
  </si>
  <si>
    <t>Guia PIS salários - ref. Dezembro</t>
  </si>
  <si>
    <t>Guia IR salários - ref. Dezembro</t>
  </si>
  <si>
    <t>Guia Pis salários - diferença dissídio</t>
  </si>
  <si>
    <t>Guia IR rescisão de contrato</t>
  </si>
  <si>
    <t xml:space="preserve">Geni Barbosa </t>
  </si>
  <si>
    <t>Guia GPS rescisório</t>
  </si>
  <si>
    <t>Guia IR Salários</t>
  </si>
  <si>
    <t>Emporio Mega 100 Com. De alimentos</t>
  </si>
  <si>
    <t>Caldos,coloral,amaciante de carne</t>
  </si>
  <si>
    <t>Pernil sem pele, sem osso</t>
  </si>
  <si>
    <t>Carne moída</t>
  </si>
  <si>
    <t>Nova Clara Paes de Doces</t>
  </si>
  <si>
    <t>Acem</t>
  </si>
  <si>
    <t>Baron alimentare Ltda - me</t>
  </si>
  <si>
    <t>Best alimentos Eireli</t>
  </si>
  <si>
    <t>Brasilia alimentos Ltda</t>
  </si>
  <si>
    <t>RI-MA Distribuidroa de frios</t>
  </si>
  <si>
    <t>Naturafrig Alimentos</t>
  </si>
  <si>
    <t>Copolfood Com. Produtos</t>
  </si>
  <si>
    <t>Achocolatado,café,farinhas,doce</t>
  </si>
  <si>
    <t>Arroz,feijão,açúcar</t>
  </si>
  <si>
    <t>Óleo de soja,amaciante de carne</t>
  </si>
  <si>
    <t>Doces bababada, goiabada</t>
  </si>
  <si>
    <t>Recursos Humanos</t>
  </si>
  <si>
    <t>Outros materiais de consumo</t>
  </si>
  <si>
    <t>Outros serviços de terceiros</t>
  </si>
  <si>
    <t>Utilidade Pública</t>
  </si>
  <si>
    <t>Despesas Bancárias</t>
  </si>
  <si>
    <t>Inove Higiene Comércio</t>
  </si>
  <si>
    <t>HD Sistemas de limpeza descartáveis</t>
  </si>
  <si>
    <t>Descartáveis</t>
  </si>
  <si>
    <t>saúde ocupacional</t>
  </si>
  <si>
    <t>Serviços de Contabilidade</t>
  </si>
  <si>
    <t>S.M. Serretiello Assessoria</t>
  </si>
  <si>
    <t>Leandro Marciano</t>
  </si>
  <si>
    <t xml:space="preserve">Locação imóvel </t>
  </si>
  <si>
    <t>Projetos e Assessoria Ltda -ME</t>
  </si>
  <si>
    <t>2ª Parcela laudo AVCB</t>
  </si>
  <si>
    <t>1ª Parcela manutenções</t>
  </si>
  <si>
    <t>Verisure  Brasil monitoramento</t>
  </si>
  <si>
    <t>Instalação equipamento monitorament</t>
  </si>
  <si>
    <t>Manutenção monitoramento</t>
  </si>
  <si>
    <t xml:space="preserve">Siqueira Desissetizadora </t>
  </si>
  <si>
    <t>Devolução empréstimo</t>
  </si>
  <si>
    <t>Telefone/internet escritório restaurant</t>
  </si>
  <si>
    <t>Energia restaurante ref. Dezembro</t>
  </si>
  <si>
    <t>Água escritório ref. Dezembro</t>
  </si>
  <si>
    <t>Água restaurante</t>
  </si>
  <si>
    <t>Tarrifa transferência de recurso</t>
  </si>
  <si>
    <t>Tarifa msg</t>
  </si>
  <si>
    <t>Darf aluguel - ref. Dezembro</t>
  </si>
  <si>
    <t>Darf aluguel - ref. Janeiro</t>
  </si>
  <si>
    <t>Sindicato Sitraemfa</t>
  </si>
  <si>
    <t>Taxa negocial</t>
  </si>
  <si>
    <t>Energia escritório unidade - ref. Dezem</t>
  </si>
  <si>
    <t>Energia restaurante ref. Janeiro</t>
  </si>
  <si>
    <t>Depósito diário - Fevereiro de 2020</t>
  </si>
  <si>
    <t>Semana do dia 03 a 07/02/2020</t>
  </si>
  <si>
    <t>Semana do dia 10 a 14/02/2020</t>
  </si>
  <si>
    <t>Semana do dia 17 a 21/02/2020</t>
  </si>
  <si>
    <t>Unidade fechada carnaval</t>
  </si>
  <si>
    <t>Carnaval</t>
  </si>
  <si>
    <t>Semana do dia 24 a 28/02/2020</t>
  </si>
  <si>
    <t>Saldo anterior-  R$ 29.823,00</t>
  </si>
  <si>
    <t>Saldo atual- R$ 23.998,00</t>
  </si>
  <si>
    <t>Henrique Sebastião France</t>
  </si>
  <si>
    <t>Energia escritório restaurante ref. Jan.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</si>
</sst>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R$ &quot;* #,##0.00\ ;&quot; R$ &quot;* \(#,##0.00\);&quot; R$ &quot;* \-#\ ;@\ "/>
    <numFmt numFmtId="165" formatCode="d/m/yyyy"/>
    <numFmt numFmtId="166" formatCode="[$R$-416]\ #,##0.00\ ;\-[$R$-416]\ #,##0.00\ ;[$R$-416]&quot; -&quot;00\ ;@\ "/>
    <numFmt numFmtId="167" formatCode="&quot; R$ &quot;* #,##0.00\ ;&quot;-R$ &quot;* #,##0.00\ ;&quot; R$ &quot;* \-#\ ;@\ "/>
    <numFmt numFmtId="170" formatCode="_(* #,##0.00_);_(* \(#,##0.00\);_(* &quot;-&quot;??_);_(@_)"/>
    <numFmt numFmtId="171" formatCode="&quot;R$&quot;\ #,##0.00"/>
    <numFmt numFmtId="172" formatCode="#,##0;[Red]#,##0"/>
  </numFmts>
  <fonts count="45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ourier New"/>
      <family val="3"/>
    </font>
    <font>
      <sz val="12"/>
      <color indexed="8"/>
      <name val="Calibri"/>
      <family val="2"/>
      <charset val="1"/>
    </font>
    <font>
      <sz val="10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Verdana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8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0"/>
      <name val="Calibri"/>
      <family val="2"/>
      <scheme val="minor"/>
    </font>
    <font>
      <b/>
      <sz val="11"/>
      <name val="Times New Roman"/>
      <family val="1"/>
    </font>
    <font>
      <b/>
      <sz val="14"/>
      <color indexed="8"/>
      <name val="Comic Sans MS"/>
      <family val="4"/>
    </font>
    <font>
      <sz val="14"/>
      <color indexed="8"/>
      <name val="Comic Sans MS"/>
      <family val="4"/>
    </font>
    <font>
      <b/>
      <sz val="14"/>
      <name val="Verdana"/>
      <family val="2"/>
    </font>
    <font>
      <b/>
      <sz val="14"/>
      <color indexed="8"/>
      <name val="Verdana"/>
      <family val="2"/>
    </font>
    <font>
      <sz val="14"/>
      <color indexed="8"/>
      <name val="Verdana"/>
      <family val="2"/>
    </font>
    <font>
      <u/>
      <sz val="14"/>
      <color indexed="12"/>
      <name val="Verdana"/>
      <family val="2"/>
    </font>
    <font>
      <sz val="14"/>
      <name val="Verdana"/>
      <family val="2"/>
    </font>
    <font>
      <b/>
      <sz val="14"/>
      <color theme="1"/>
      <name val="Comic Sans MS"/>
      <family val="4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14"/>
      <name val="Arial"/>
      <family val="2"/>
    </font>
    <font>
      <u/>
      <sz val="14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sz val="14"/>
      <color indexed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3"/>
      </patternFill>
    </fill>
  </fills>
  <borders count="7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5" fillId="0" borderId="0"/>
    <xf numFmtId="0" fontId="6" fillId="0" borderId="0" applyBorder="0" applyProtection="0"/>
    <xf numFmtId="166" fontId="7" fillId="0" borderId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2" fillId="0" borderId="0" applyFill="0" applyBorder="0" applyAlignment="0" applyProtection="0"/>
    <xf numFmtId="170" fontId="13" fillId="0" borderId="0" applyFont="0" applyFill="0" applyBorder="0" applyAlignment="0" applyProtection="0"/>
    <xf numFmtId="43" fontId="2" fillId="0" borderId="0" applyFill="0" applyBorder="0" applyAlignment="0" applyProtection="0"/>
  </cellStyleXfs>
  <cellXfs count="380">
    <xf numFmtId="0" fontId="0" fillId="0" borderId="0" xfId="0"/>
    <xf numFmtId="0" fontId="4" fillId="0" borderId="0" xfId="0" applyFont="1"/>
    <xf numFmtId="0" fontId="16" fillId="0" borderId="10" xfId="0" applyFont="1" applyBorder="1"/>
    <xf numFmtId="0" fontId="18" fillId="0" borderId="10" xfId="0" applyFont="1" applyFill="1" applyBorder="1" applyAlignment="1">
      <alignment horizontal="left"/>
    </xf>
    <xf numFmtId="4" fontId="0" fillId="0" borderId="0" xfId="0" applyNumberFormat="1"/>
    <xf numFmtId="10" fontId="0" fillId="0" borderId="0" xfId="0" applyNumberFormat="1"/>
    <xf numFmtId="14" fontId="0" fillId="0" borderId="0" xfId="0" applyNumberForma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164" fontId="14" fillId="0" borderId="0" xfId="0" applyNumberFormat="1" applyFont="1"/>
    <xf numFmtId="3" fontId="14" fillId="0" borderId="0" xfId="0" applyNumberFormat="1" applyFont="1" applyAlignment="1">
      <alignment horizontal="center"/>
    </xf>
    <xf numFmtId="14" fontId="14" fillId="0" borderId="0" xfId="0" applyNumberFormat="1" applyFont="1"/>
    <xf numFmtId="37" fontId="14" fillId="3" borderId="1" xfId="0" applyNumberFormat="1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center" vertical="center"/>
    </xf>
    <xf numFmtId="3" fontId="19" fillId="5" borderId="1" xfId="0" applyNumberFormat="1" applyFont="1" applyFill="1" applyBorder="1" applyAlignment="1">
      <alignment horizontal="center" vertical="center"/>
    </xf>
    <xf numFmtId="0" fontId="0" fillId="0" borderId="69" xfId="0" applyBorder="1"/>
    <xf numFmtId="10" fontId="2" fillId="0" borderId="0" xfId="8" applyNumberFormat="1"/>
    <xf numFmtId="0" fontId="16" fillId="0" borderId="17" xfId="0" applyFont="1" applyBorder="1" applyAlignment="1"/>
    <xf numFmtId="14" fontId="24" fillId="0" borderId="10" xfId="0" applyNumberFormat="1" applyFont="1" applyBorder="1" applyAlignment="1">
      <alignment horizontal="center"/>
    </xf>
    <xf numFmtId="44" fontId="24" fillId="0" borderId="10" xfId="0" applyNumberFormat="1" applyFont="1" applyBorder="1" applyAlignment="1">
      <alignment horizontal="center"/>
    </xf>
    <xf numFmtId="0" fontId="22" fillId="0" borderId="10" xfId="0" quotePrefix="1" applyFont="1" applyBorder="1" applyAlignment="1">
      <alignment horizontal="center"/>
    </xf>
    <xf numFmtId="44" fontId="22" fillId="0" borderId="10" xfId="0" applyNumberFormat="1" applyFont="1" applyBorder="1"/>
    <xf numFmtId="44" fontId="22" fillId="0" borderId="10" xfId="0" quotePrefix="1" applyNumberFormat="1" applyFont="1" applyBorder="1" applyAlignment="1">
      <alignment horizontal="center"/>
    </xf>
    <xf numFmtId="171" fontId="24" fillId="0" borderId="10" xfId="0" applyNumberFormat="1" applyFont="1" applyBorder="1" applyAlignment="1">
      <alignment horizontal="center"/>
    </xf>
    <xf numFmtId="171" fontId="22" fillId="0" borderId="10" xfId="0" applyNumberFormat="1" applyFont="1" applyBorder="1"/>
    <xf numFmtId="171" fontId="21" fillId="0" borderId="10" xfId="0" applyNumberFormat="1" applyFont="1" applyBorder="1"/>
    <xf numFmtId="44" fontId="26" fillId="0" borderId="10" xfId="0" applyNumberFormat="1" applyFont="1" applyBorder="1"/>
    <xf numFmtId="0" fontId="22" fillId="0" borderId="10" xfId="0" applyNumberFormat="1" applyFont="1" applyBorder="1" applyAlignment="1">
      <alignment horizontal="center"/>
    </xf>
    <xf numFmtId="0" fontId="27" fillId="0" borderId="10" xfId="0" applyFont="1" applyFill="1" applyBorder="1" applyAlignment="1">
      <alignment horizontal="left"/>
    </xf>
    <xf numFmtId="0" fontId="20" fillId="0" borderId="10" xfId="0" applyFont="1" applyBorder="1"/>
    <xf numFmtId="0" fontId="22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14" fontId="26" fillId="0" borderId="10" xfId="0" applyNumberFormat="1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44" fontId="26" fillId="0" borderId="10" xfId="0" applyNumberFormat="1" applyFont="1" applyBorder="1" applyAlignment="1">
      <alignment horizontal="center"/>
    </xf>
    <xf numFmtId="171" fontId="26" fillId="0" borderId="10" xfId="0" applyNumberFormat="1" applyFont="1" applyBorder="1" applyAlignment="1">
      <alignment horizontal="center"/>
    </xf>
    <xf numFmtId="171" fontId="28" fillId="0" borderId="10" xfId="0" applyNumberFormat="1" applyFont="1" applyBorder="1" applyAlignment="1">
      <alignment horizontal="center"/>
    </xf>
    <xf numFmtId="0" fontId="26" fillId="0" borderId="10" xfId="0" quotePrefix="1" applyFont="1" applyBorder="1" applyAlignment="1">
      <alignment horizontal="center"/>
    </xf>
    <xf numFmtId="44" fontId="26" fillId="0" borderId="10" xfId="0" quotePrefix="1" applyNumberFormat="1" applyFont="1" applyBorder="1" applyAlignment="1">
      <alignment horizontal="center"/>
    </xf>
    <xf numFmtId="171" fontId="23" fillId="0" borderId="10" xfId="0" applyNumberFormat="1" applyFont="1" applyBorder="1"/>
    <xf numFmtId="14" fontId="22" fillId="0" borderId="10" xfId="0" applyNumberFormat="1" applyFont="1" applyBorder="1" applyAlignment="1">
      <alignment horizontal="center"/>
    </xf>
    <xf numFmtId="171" fontId="22" fillId="0" borderId="10" xfId="3" applyNumberFormat="1" applyFont="1" applyBorder="1" applyAlignment="1">
      <alignment horizontal="center"/>
    </xf>
    <xf numFmtId="171" fontId="21" fillId="0" borderId="10" xfId="0" applyNumberFormat="1" applyFont="1" applyBorder="1" applyAlignment="1">
      <alignment horizontal="center"/>
    </xf>
    <xf numFmtId="171" fontId="22" fillId="0" borderId="10" xfId="0" applyNumberFormat="1" applyFont="1" applyBorder="1" applyAlignment="1">
      <alignment horizontal="center"/>
    </xf>
    <xf numFmtId="171" fontId="22" fillId="0" borderId="10" xfId="0" applyNumberFormat="1" applyFont="1" applyBorder="1" applyAlignment="1">
      <alignment horizontal="right"/>
    </xf>
    <xf numFmtId="171" fontId="28" fillId="0" borderId="10" xfId="0" applyNumberFormat="1" applyFont="1" applyBorder="1"/>
    <xf numFmtId="14" fontId="22" fillId="0" borderId="10" xfId="0" applyNumberFormat="1" applyFont="1" applyFill="1" applyBorder="1" applyAlignment="1">
      <alignment horizontal="center"/>
    </xf>
    <xf numFmtId="0" fontId="32" fillId="0" borderId="7" xfId="1" applyFont="1" applyBorder="1" applyAlignment="1"/>
    <xf numFmtId="0" fontId="32" fillId="0" borderId="0" xfId="1" applyFont="1" applyBorder="1" applyAlignment="1"/>
    <xf numFmtId="0" fontId="34" fillId="0" borderId="0" xfId="2" applyFont="1" applyBorder="1" applyAlignment="1" applyProtection="1">
      <alignment horizontal="left"/>
    </xf>
    <xf numFmtId="0" fontId="34" fillId="0" borderId="8" xfId="2" applyFont="1" applyBorder="1" applyAlignment="1" applyProtection="1">
      <alignment horizontal="left"/>
    </xf>
    <xf numFmtId="167" fontId="33" fillId="0" borderId="29" xfId="3" applyNumberFormat="1" applyFont="1" applyFill="1" applyBorder="1" applyAlignment="1" applyProtection="1">
      <alignment horizontal="left"/>
    </xf>
    <xf numFmtId="164" fontId="33" fillId="0" borderId="3" xfId="3" applyNumberFormat="1" applyFont="1" applyFill="1" applyBorder="1" applyAlignment="1" applyProtection="1">
      <alignment horizontal="left"/>
    </xf>
    <xf numFmtId="167" fontId="33" fillId="0" borderId="0" xfId="3" applyNumberFormat="1" applyFont="1" applyFill="1" applyBorder="1" applyAlignment="1" applyProtection="1">
      <alignment horizontal="center"/>
    </xf>
    <xf numFmtId="167" fontId="33" fillId="0" borderId="0" xfId="3" applyNumberFormat="1" applyFont="1" applyFill="1" applyBorder="1" applyAlignment="1" applyProtection="1">
      <alignment horizontal="left"/>
    </xf>
    <xf numFmtId="167" fontId="33" fillId="0" borderId="8" xfId="3" applyNumberFormat="1" applyFont="1" applyFill="1" applyBorder="1" applyAlignment="1" applyProtection="1">
      <alignment horizontal="left"/>
    </xf>
    <xf numFmtId="164" fontId="33" fillId="0" borderId="3" xfId="0" applyNumberFormat="1" applyFont="1" applyBorder="1"/>
    <xf numFmtId="167" fontId="33" fillId="0" borderId="0" xfId="0" applyNumberFormat="1" applyFont="1" applyBorder="1"/>
    <xf numFmtId="44" fontId="33" fillId="0" borderId="3" xfId="3" applyNumberFormat="1" applyFont="1" applyFill="1" applyBorder="1" applyAlignment="1" applyProtection="1">
      <alignment horizontal="left"/>
    </xf>
    <xf numFmtId="164" fontId="33" fillId="0" borderId="0" xfId="3" applyNumberFormat="1" applyFont="1" applyFill="1" applyBorder="1" applyAlignment="1" applyProtection="1">
      <alignment horizontal="left"/>
    </xf>
    <xf numFmtId="164" fontId="33" fillId="0" borderId="0" xfId="0" applyNumberFormat="1" applyFont="1" applyBorder="1"/>
    <xf numFmtId="8" fontId="33" fillId="0" borderId="3" xfId="0" applyNumberFormat="1" applyFont="1" applyBorder="1"/>
    <xf numFmtId="164" fontId="33" fillId="0" borderId="33" xfId="0" applyNumberFormat="1" applyFont="1" applyBorder="1" applyAlignment="1">
      <alignment horizontal="center"/>
    </xf>
    <xf numFmtId="167" fontId="33" fillId="0" borderId="1" xfId="3" applyNumberFormat="1" applyFont="1" applyFill="1" applyBorder="1" applyAlignment="1" applyProtection="1">
      <alignment horizontal="center"/>
    </xf>
    <xf numFmtId="167" fontId="33" fillId="0" borderId="1" xfId="3" applyNumberFormat="1" applyFont="1" applyFill="1" applyBorder="1" applyAlignment="1" applyProtection="1">
      <alignment horizontal="left"/>
    </xf>
    <xf numFmtId="167" fontId="33" fillId="0" borderId="3" xfId="3" applyNumberFormat="1" applyFont="1" applyFill="1" applyBorder="1" applyAlignment="1" applyProtection="1">
      <alignment horizontal="left"/>
    </xf>
    <xf numFmtId="167" fontId="33" fillId="0" borderId="6" xfId="3" applyNumberFormat="1" applyFont="1" applyFill="1" applyBorder="1" applyAlignment="1" applyProtection="1">
      <alignment horizontal="left"/>
    </xf>
    <xf numFmtId="164" fontId="33" fillId="0" borderId="33" xfId="0" applyNumberFormat="1" applyFont="1" applyBorder="1"/>
    <xf numFmtId="167" fontId="33" fillId="2" borderId="3" xfId="3" applyNumberFormat="1" applyFont="1" applyFill="1" applyBorder="1" applyAlignment="1" applyProtection="1">
      <alignment horizontal="left"/>
    </xf>
    <xf numFmtId="0" fontId="33" fillId="0" borderId="0" xfId="0" applyFont="1" applyBorder="1"/>
    <xf numFmtId="165" fontId="32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 vertical="center"/>
    </xf>
    <xf numFmtId="14" fontId="33" fillId="3" borderId="4" xfId="0" applyNumberFormat="1" applyFont="1" applyFill="1" applyBorder="1" applyAlignment="1">
      <alignment horizontal="center" vertical="center"/>
    </xf>
    <xf numFmtId="37" fontId="33" fillId="3" borderId="1" xfId="0" applyNumberFormat="1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center"/>
    </xf>
    <xf numFmtId="164" fontId="33" fillId="4" borderId="1" xfId="0" applyNumberFormat="1" applyFont="1" applyFill="1" applyBorder="1" applyAlignment="1">
      <alignment horizontal="center" vertical="center"/>
    </xf>
    <xf numFmtId="3" fontId="33" fillId="3" borderId="1" xfId="0" applyNumberFormat="1" applyFont="1" applyFill="1" applyBorder="1" applyAlignment="1">
      <alignment horizontal="center" vertical="center"/>
    </xf>
    <xf numFmtId="14" fontId="33" fillId="3" borderId="1" xfId="0" applyNumberFormat="1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 vertical="center" wrapText="1"/>
    </xf>
    <xf numFmtId="164" fontId="35" fillId="4" borderId="1" xfId="0" applyNumberFormat="1" applyFont="1" applyFill="1" applyBorder="1" applyAlignment="1">
      <alignment horizontal="center" vertical="center"/>
    </xf>
    <xf numFmtId="14" fontId="33" fillId="3" borderId="1" xfId="0" applyNumberFormat="1" applyFont="1" applyFill="1" applyBorder="1" applyAlignment="1">
      <alignment horizontal="left" vertical="center"/>
    </xf>
    <xf numFmtId="0" fontId="33" fillId="5" borderId="1" xfId="0" applyFont="1" applyFill="1" applyBorder="1" applyAlignment="1">
      <alignment horizontal="left" vertical="center"/>
    </xf>
    <xf numFmtId="164" fontId="33" fillId="4" borderId="1" xfId="0" applyNumberFormat="1" applyFont="1" applyFill="1" applyBorder="1" applyAlignment="1">
      <alignment horizontal="right" vertical="center"/>
    </xf>
    <xf numFmtId="172" fontId="33" fillId="3" borderId="1" xfId="0" applyNumberFormat="1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left" vertical="center"/>
    </xf>
    <xf numFmtId="164" fontId="32" fillId="4" borderId="1" xfId="0" applyNumberFormat="1" applyFont="1" applyFill="1" applyBorder="1" applyAlignment="1">
      <alignment horizontal="center" vertical="center"/>
    </xf>
    <xf numFmtId="0" fontId="33" fillId="0" borderId="0" xfId="0" applyFont="1"/>
    <xf numFmtId="164" fontId="33" fillId="0" borderId="0" xfId="0" applyNumberFormat="1" applyFont="1"/>
    <xf numFmtId="3" fontId="33" fillId="0" borderId="0" xfId="0" applyNumberFormat="1" applyFont="1" applyAlignment="1">
      <alignment horizontal="center"/>
    </xf>
    <xf numFmtId="14" fontId="33" fillId="0" borderId="0" xfId="0" applyNumberFormat="1" applyFont="1"/>
    <xf numFmtId="0" fontId="33" fillId="0" borderId="0" xfId="0" applyFont="1" applyAlignment="1">
      <alignment horizontal="center"/>
    </xf>
    <xf numFmtId="0" fontId="33" fillId="0" borderId="69" xfId="0" applyFont="1" applyBorder="1"/>
    <xf numFmtId="37" fontId="19" fillId="3" borderId="1" xfId="0" applyNumberFormat="1" applyFont="1" applyFill="1" applyBorder="1" applyAlignment="1">
      <alignment horizontal="center" vertical="center"/>
    </xf>
    <xf numFmtId="0" fontId="38" fillId="3" borderId="0" xfId="4" applyFont="1" applyFill="1" applyBorder="1" applyAlignment="1"/>
    <xf numFmtId="4" fontId="38" fillId="3" borderId="0" xfId="4" applyNumberFormat="1" applyFont="1" applyFill="1" applyBorder="1" applyAlignment="1"/>
    <xf numFmtId="14" fontId="38" fillId="3" borderId="0" xfId="4" applyNumberFormat="1" applyFont="1" applyFill="1" applyBorder="1" applyAlignment="1">
      <alignment horizontal="center"/>
    </xf>
    <xf numFmtId="10" fontId="39" fillId="3" borderId="0" xfId="8" applyNumberFormat="1" applyFont="1" applyFill="1" applyBorder="1" applyAlignment="1"/>
    <xf numFmtId="10" fontId="37" fillId="3" borderId="0" xfId="0" applyNumberFormat="1" applyFont="1" applyFill="1" applyBorder="1" applyAlignment="1">
      <alignment horizontal="center" vertical="center"/>
    </xf>
    <xf numFmtId="0" fontId="37" fillId="3" borderId="35" xfId="4" applyFont="1" applyFill="1" applyBorder="1" applyAlignment="1"/>
    <xf numFmtId="0" fontId="37" fillId="3" borderId="21" xfId="4" applyFont="1" applyFill="1" applyBorder="1" applyAlignment="1"/>
    <xf numFmtId="4" fontId="38" fillId="3" borderId="21" xfId="4" applyNumberFormat="1" applyFont="1" applyFill="1" applyBorder="1" applyAlignment="1"/>
    <xf numFmtId="14" fontId="38" fillId="3" borderId="21" xfId="4" applyNumberFormat="1" applyFont="1" applyFill="1" applyBorder="1" applyAlignment="1">
      <alignment horizontal="center"/>
    </xf>
    <xf numFmtId="0" fontId="38" fillId="3" borderId="21" xfId="4" applyFont="1" applyFill="1" applyBorder="1" applyAlignment="1"/>
    <xf numFmtId="10" fontId="39" fillId="3" borderId="21" xfId="8" applyNumberFormat="1" applyFont="1" applyFill="1" applyBorder="1" applyAlignment="1"/>
    <xf numFmtId="10" fontId="37" fillId="3" borderId="24" xfId="0" applyNumberFormat="1" applyFont="1" applyFill="1" applyBorder="1" applyAlignment="1">
      <alignment horizontal="center" vertical="center"/>
    </xf>
    <xf numFmtId="0" fontId="37" fillId="3" borderId="7" xfId="4" applyFont="1" applyFill="1" applyBorder="1" applyAlignment="1"/>
    <xf numFmtId="0" fontId="37" fillId="3" borderId="0" xfId="4" applyFont="1" applyFill="1" applyBorder="1" applyAlignment="1"/>
    <xf numFmtId="10" fontId="37" fillId="3" borderId="8" xfId="0" applyNumberFormat="1" applyFont="1" applyFill="1" applyBorder="1" applyAlignment="1">
      <alignment horizontal="center" vertical="center"/>
    </xf>
    <xf numFmtId="10" fontId="38" fillId="3" borderId="8" xfId="4" applyNumberFormat="1" applyFont="1" applyFill="1" applyBorder="1" applyAlignment="1"/>
    <xf numFmtId="0" fontId="37" fillId="3" borderId="34" xfId="4" applyFont="1" applyFill="1" applyBorder="1" applyAlignment="1"/>
    <xf numFmtId="0" fontId="37" fillId="3" borderId="22" xfId="4" applyFont="1" applyFill="1" applyBorder="1" applyAlignment="1"/>
    <xf numFmtId="4" fontId="40" fillId="3" borderId="22" xfId="2" applyNumberFormat="1" applyFont="1" applyFill="1" applyBorder="1" applyAlignment="1" applyProtection="1"/>
    <xf numFmtId="14" fontId="40" fillId="3" borderId="22" xfId="2" applyNumberFormat="1" applyFont="1" applyFill="1" applyBorder="1" applyAlignment="1" applyProtection="1">
      <alignment horizontal="center"/>
    </xf>
    <xf numFmtId="0" fontId="40" fillId="3" borderId="22" xfId="2" applyFont="1" applyFill="1" applyBorder="1" applyAlignment="1" applyProtection="1"/>
    <xf numFmtId="10" fontId="39" fillId="3" borderId="22" xfId="8" applyNumberFormat="1" applyFont="1" applyFill="1" applyBorder="1" applyAlignment="1" applyProtection="1"/>
    <xf numFmtId="10" fontId="40" fillId="3" borderId="25" xfId="2" applyNumberFormat="1" applyFont="1" applyFill="1" applyBorder="1" applyAlignment="1" applyProtection="1"/>
    <xf numFmtId="0" fontId="17" fillId="0" borderId="10" xfId="0" applyFont="1" applyFill="1" applyBorder="1" applyAlignment="1">
      <alignment horizontal="left"/>
    </xf>
    <xf numFmtId="4" fontId="17" fillId="3" borderId="10" xfId="3" applyNumberFormat="1" applyFont="1" applyFill="1" applyBorder="1"/>
    <xf numFmtId="14" fontId="17" fillId="0" borderId="10" xfId="0" applyNumberFormat="1" applyFont="1" applyFill="1" applyBorder="1" applyAlignment="1">
      <alignment horizontal="center" vertical="center" wrapText="1"/>
    </xf>
    <xf numFmtId="0" fontId="42" fillId="0" borderId="10" xfId="0" applyFont="1" applyBorder="1"/>
    <xf numFmtId="14" fontId="17" fillId="0" borderId="10" xfId="0" applyNumberFormat="1" applyFont="1" applyFill="1" applyBorder="1" applyAlignment="1">
      <alignment horizontal="center"/>
    </xf>
    <xf numFmtId="0" fontId="17" fillId="0" borderId="63" xfId="0" applyFont="1" applyFill="1" applyBorder="1" applyAlignment="1">
      <alignment horizontal="left"/>
    </xf>
    <xf numFmtId="4" fontId="17" fillId="3" borderId="63" xfId="3" applyNumberFormat="1" applyFont="1" applyFill="1" applyBorder="1"/>
    <xf numFmtId="14" fontId="17" fillId="0" borderId="63" xfId="0" applyNumberFormat="1" applyFont="1" applyFill="1" applyBorder="1" applyAlignment="1">
      <alignment horizontal="center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Border="1"/>
    <xf numFmtId="4" fontId="41" fillId="3" borderId="26" xfId="3" applyNumberFormat="1" applyFont="1" applyFill="1" applyBorder="1" applyAlignment="1">
      <alignment vertical="center"/>
    </xf>
    <xf numFmtId="14" fontId="42" fillId="3" borderId="0" xfId="3" applyNumberFormat="1" applyFont="1" applyFill="1" applyBorder="1" applyAlignment="1">
      <alignment horizontal="center" vertical="center"/>
    </xf>
    <xf numFmtId="10" fontId="39" fillId="0" borderId="0" xfId="8" applyNumberFormat="1" applyFont="1" applyBorder="1"/>
    <xf numFmtId="10" fontId="42" fillId="0" borderId="0" xfId="0" applyNumberFormat="1" applyFont="1" applyBorder="1"/>
    <xf numFmtId="0" fontId="42" fillId="0" borderId="0" xfId="0" applyFont="1"/>
    <xf numFmtId="4" fontId="42" fillId="0" borderId="0" xfId="3" applyNumberFormat="1" applyFont="1" applyBorder="1" applyAlignment="1">
      <alignment vertical="center"/>
    </xf>
    <xf numFmtId="14" fontId="42" fillId="0" borderId="0" xfId="3" applyNumberFormat="1" applyFont="1" applyBorder="1" applyAlignment="1">
      <alignment horizontal="center" vertical="center"/>
    </xf>
    <xf numFmtId="0" fontId="17" fillId="0" borderId="14" xfId="0" applyFont="1" applyFill="1" applyBorder="1" applyAlignment="1">
      <alignment horizontal="left"/>
    </xf>
    <xf numFmtId="4" fontId="17" fillId="3" borderId="14" xfId="3" applyNumberFormat="1" applyFont="1" applyFill="1" applyBorder="1"/>
    <xf numFmtId="14" fontId="17" fillId="0" borderId="14" xfId="0" applyNumberFormat="1" applyFont="1" applyFill="1" applyBorder="1" applyAlignment="1">
      <alignment horizontal="center" vertical="center" wrapText="1"/>
    </xf>
    <xf numFmtId="0" fontId="42" fillId="0" borderId="14" xfId="0" applyFont="1" applyBorder="1"/>
    <xf numFmtId="166" fontId="17" fillId="0" borderId="10" xfId="3" applyFont="1" applyFill="1" applyBorder="1" applyAlignment="1">
      <alignment horizontal="left"/>
    </xf>
    <xf numFmtId="14" fontId="17" fillId="0" borderId="10" xfId="0" applyNumberFormat="1" applyFont="1" applyFill="1" applyBorder="1" applyAlignment="1">
      <alignment horizontal="left"/>
    </xf>
    <xf numFmtId="14" fontId="17" fillId="0" borderId="63" xfId="0" applyNumberFormat="1" applyFont="1" applyFill="1" applyBorder="1" applyAlignment="1">
      <alignment horizontal="center" vertical="center" wrapText="1"/>
    </xf>
    <xf numFmtId="0" fontId="42" fillId="0" borderId="63" xfId="0" applyFont="1" applyBorder="1"/>
    <xf numFmtId="0" fontId="42" fillId="0" borderId="15" xfId="0" applyFont="1" applyBorder="1" applyAlignment="1">
      <alignment horizontal="left"/>
    </xf>
    <xf numFmtId="0" fontId="42" fillId="0" borderId="15" xfId="0" applyFont="1" applyBorder="1"/>
    <xf numFmtId="4" fontId="42" fillId="0" borderId="15" xfId="3" applyNumberFormat="1" applyFont="1" applyBorder="1" applyAlignment="1">
      <alignment vertical="center"/>
    </xf>
    <xf numFmtId="14" fontId="42" fillId="0" borderId="15" xfId="3" applyNumberFormat="1" applyFont="1" applyBorder="1" applyAlignment="1">
      <alignment horizontal="center" vertical="center"/>
    </xf>
    <xf numFmtId="14" fontId="42" fillId="0" borderId="15" xfId="0" applyNumberFormat="1" applyFont="1" applyBorder="1"/>
    <xf numFmtId="4" fontId="41" fillId="0" borderId="26" xfId="3" applyNumberFormat="1" applyFont="1" applyBorder="1" applyAlignment="1">
      <alignment vertical="center"/>
    </xf>
    <xf numFmtId="0" fontId="42" fillId="0" borderId="21" xfId="0" applyFont="1" applyBorder="1"/>
    <xf numFmtId="0" fontId="17" fillId="3" borderId="10" xfId="0" applyFont="1" applyFill="1" applyBorder="1" applyAlignment="1"/>
    <xf numFmtId="4" fontId="17" fillId="3" borderId="10" xfId="9" applyNumberFormat="1" applyFont="1" applyFill="1" applyBorder="1" applyAlignment="1">
      <alignment horizontal="right"/>
    </xf>
    <xf numFmtId="14" fontId="17" fillId="0" borderId="10" xfId="0" applyNumberFormat="1" applyFont="1" applyBorder="1" applyAlignment="1">
      <alignment horizontal="center"/>
    </xf>
    <xf numFmtId="0" fontId="42" fillId="0" borderId="0" xfId="0" applyFont="1" applyBorder="1" applyAlignment="1">
      <alignment vertical="center" wrapText="1"/>
    </xf>
    <xf numFmtId="4" fontId="41" fillId="0" borderId="27" xfId="3" applyNumberFormat="1" applyFont="1" applyBorder="1" applyAlignment="1">
      <alignment vertical="center"/>
    </xf>
    <xf numFmtId="10" fontId="39" fillId="0" borderId="0" xfId="8" applyNumberFormat="1" applyFont="1" applyBorder="1" applyAlignment="1">
      <alignment vertical="center"/>
    </xf>
    <xf numFmtId="10" fontId="42" fillId="0" borderId="0" xfId="0" applyNumberFormat="1" applyFont="1" applyBorder="1" applyAlignment="1">
      <alignment vertical="center"/>
    </xf>
    <xf numFmtId="14" fontId="17" fillId="3" borderId="10" xfId="0" applyNumberFormat="1" applyFont="1" applyFill="1" applyBorder="1" applyAlignment="1">
      <alignment horizontal="center"/>
    </xf>
    <xf numFmtId="0" fontId="42" fillId="0" borderId="12" xfId="0" applyFont="1" applyBorder="1"/>
    <xf numFmtId="4" fontId="17" fillId="3" borderId="10" xfId="0" applyNumberFormat="1" applyFont="1" applyFill="1" applyBorder="1" applyAlignment="1"/>
    <xf numFmtId="4" fontId="17" fillId="3" borderId="12" xfId="10" applyNumberFormat="1" applyFont="1" applyFill="1" applyBorder="1" applyAlignment="1"/>
    <xf numFmtId="4" fontId="42" fillId="0" borderId="10" xfId="3" applyNumberFormat="1" applyFont="1" applyBorder="1"/>
    <xf numFmtId="14" fontId="42" fillId="0" borderId="10" xfId="0" applyNumberFormat="1" applyFont="1" applyBorder="1" applyAlignment="1">
      <alignment horizontal="center"/>
    </xf>
    <xf numFmtId="0" fontId="42" fillId="3" borderId="15" xfId="0" applyFont="1" applyFill="1" applyBorder="1"/>
    <xf numFmtId="4" fontId="42" fillId="0" borderId="15" xfId="3" applyNumberFormat="1" applyFont="1" applyBorder="1"/>
    <xf numFmtId="14" fontId="42" fillId="0" borderId="15" xfId="0" applyNumberFormat="1" applyFont="1" applyBorder="1" applyAlignment="1">
      <alignment horizontal="center"/>
    </xf>
    <xf numFmtId="0" fontId="42" fillId="0" borderId="18" xfId="0" applyFont="1" applyBorder="1"/>
    <xf numFmtId="0" fontId="17" fillId="3" borderId="14" xfId="0" applyFont="1" applyFill="1" applyBorder="1" applyAlignment="1"/>
    <xf numFmtId="4" fontId="17" fillId="3" borderId="14" xfId="9" applyNumberFormat="1" applyFont="1" applyFill="1" applyBorder="1" applyAlignment="1">
      <alignment horizontal="right"/>
    </xf>
    <xf numFmtId="14" fontId="17" fillId="0" borderId="14" xfId="0" applyNumberFormat="1" applyFont="1" applyBorder="1" applyAlignment="1">
      <alignment horizontal="center"/>
    </xf>
    <xf numFmtId="0" fontId="42" fillId="3" borderId="10" xfId="0" applyFont="1" applyFill="1" applyBorder="1" applyAlignment="1">
      <alignment horizontal="left"/>
    </xf>
    <xf numFmtId="0" fontId="42" fillId="3" borderId="10" xfId="0" applyFont="1" applyFill="1" applyBorder="1"/>
    <xf numFmtId="4" fontId="42" fillId="3" borderId="10" xfId="3" applyNumberFormat="1" applyFont="1" applyFill="1" applyBorder="1" applyAlignment="1">
      <alignment horizontal="right"/>
    </xf>
    <xf numFmtId="14" fontId="42" fillId="3" borderId="10" xfId="3" applyNumberFormat="1" applyFont="1" applyFill="1" applyBorder="1" applyAlignment="1">
      <alignment horizontal="center"/>
    </xf>
    <xf numFmtId="14" fontId="42" fillId="3" borderId="10" xfId="0" applyNumberFormat="1" applyFont="1" applyFill="1" applyBorder="1"/>
    <xf numFmtId="0" fontId="42" fillId="3" borderId="63" xfId="0" applyFont="1" applyFill="1" applyBorder="1"/>
    <xf numFmtId="4" fontId="42" fillId="3" borderId="63" xfId="3" applyNumberFormat="1" applyFont="1" applyFill="1" applyBorder="1" applyAlignment="1">
      <alignment horizontal="left"/>
    </xf>
    <xf numFmtId="14" fontId="42" fillId="3" borderId="63" xfId="3" applyNumberFormat="1" applyFont="1" applyFill="1" applyBorder="1" applyAlignment="1">
      <alignment horizontal="center"/>
    </xf>
    <xf numFmtId="14" fontId="42" fillId="3" borderId="63" xfId="0" applyNumberFormat="1" applyFont="1" applyFill="1" applyBorder="1"/>
    <xf numFmtId="0" fontId="42" fillId="0" borderId="15" xfId="0" applyFont="1" applyBorder="1" applyAlignment="1">
      <alignment horizontal="center"/>
    </xf>
    <xf numFmtId="14" fontId="42" fillId="0" borderId="0" xfId="0" applyNumberFormat="1" applyFont="1" applyBorder="1" applyAlignment="1"/>
    <xf numFmtId="14" fontId="42" fillId="0" borderId="0" xfId="0" applyNumberFormat="1" applyFont="1" applyBorder="1" applyAlignment="1">
      <alignment horizontal="center" vertical="center"/>
    </xf>
    <xf numFmtId="4" fontId="42" fillId="0" borderId="0" xfId="0" applyNumberFormat="1" applyFont="1" applyBorder="1" applyAlignment="1">
      <alignment vertical="center"/>
    </xf>
    <xf numFmtId="4" fontId="42" fillId="0" borderId="63" xfId="3" applyNumberFormat="1" applyFont="1" applyBorder="1"/>
    <xf numFmtId="14" fontId="42" fillId="0" borderId="63" xfId="0" applyNumberFormat="1" applyFont="1" applyBorder="1" applyAlignment="1">
      <alignment horizontal="center"/>
    </xf>
    <xf numFmtId="0" fontId="42" fillId="0" borderId="66" xfId="0" applyFont="1" applyBorder="1"/>
    <xf numFmtId="14" fontId="42" fillId="0" borderId="18" xfId="0" applyNumberFormat="1" applyFont="1" applyBorder="1"/>
    <xf numFmtId="4" fontId="41" fillId="0" borderId="26" xfId="3" applyNumberFormat="1" applyFont="1" applyBorder="1" applyAlignment="1">
      <alignment horizontal="right" vertical="center"/>
    </xf>
    <xf numFmtId="0" fontId="42" fillId="0" borderId="17" xfId="0" applyFont="1" applyBorder="1" applyAlignment="1">
      <alignment horizontal="left"/>
    </xf>
    <xf numFmtId="0" fontId="42" fillId="0" borderId="17" xfId="0" applyFont="1" applyBorder="1" applyAlignment="1"/>
    <xf numFmtId="4" fontId="42" fillId="3" borderId="17" xfId="3" applyNumberFormat="1" applyFont="1" applyFill="1" applyBorder="1"/>
    <xf numFmtId="14" fontId="42" fillId="0" borderId="17" xfId="0" applyNumberFormat="1" applyFont="1" applyBorder="1" applyAlignment="1">
      <alignment horizontal="center"/>
    </xf>
    <xf numFmtId="0" fontId="42" fillId="0" borderId="19" xfId="0" applyFont="1" applyBorder="1"/>
    <xf numFmtId="0" fontId="42" fillId="3" borderId="18" xfId="0" applyFont="1" applyFill="1" applyBorder="1"/>
    <xf numFmtId="4" fontId="42" fillId="3" borderId="15" xfId="3" applyNumberFormat="1" applyFont="1" applyFill="1" applyBorder="1"/>
    <xf numFmtId="14" fontId="42" fillId="3" borderId="15" xfId="0" applyNumberFormat="1" applyFont="1" applyFill="1" applyBorder="1" applyAlignment="1">
      <alignment horizontal="center"/>
    </xf>
    <xf numFmtId="166" fontId="43" fillId="0" borderId="26" xfId="3" applyFont="1" applyBorder="1" applyAlignment="1">
      <alignment vertical="center"/>
    </xf>
    <xf numFmtId="0" fontId="17" fillId="0" borderId="17" xfId="0" applyFont="1" applyFill="1" applyBorder="1" applyAlignment="1">
      <alignment horizontal="left"/>
    </xf>
    <xf numFmtId="4" fontId="17" fillId="3" borderId="17" xfId="3" applyNumberFormat="1" applyFont="1" applyFill="1" applyBorder="1"/>
    <xf numFmtId="14" fontId="17" fillId="0" borderId="17" xfId="0" applyNumberFormat="1" applyFont="1" applyFill="1" applyBorder="1" applyAlignment="1">
      <alignment horizontal="center" vertical="center" wrapText="1"/>
    </xf>
    <xf numFmtId="0" fontId="42" fillId="0" borderId="17" xfId="0" applyFont="1" applyBorder="1"/>
    <xf numFmtId="14" fontId="17" fillId="3" borderId="10" xfId="0" applyNumberFormat="1" applyFont="1" applyFill="1" applyBorder="1" applyAlignment="1">
      <alignment horizontal="center" vertical="center"/>
    </xf>
    <xf numFmtId="4" fontId="42" fillId="0" borderId="10" xfId="3" applyNumberFormat="1" applyFont="1" applyBorder="1" applyAlignment="1">
      <alignment vertical="center"/>
    </xf>
    <xf numFmtId="14" fontId="42" fillId="0" borderId="10" xfId="3" applyNumberFormat="1" applyFont="1" applyBorder="1" applyAlignment="1">
      <alignment horizontal="center" vertical="center"/>
    </xf>
    <xf numFmtId="14" fontId="42" fillId="0" borderId="10" xfId="0" applyNumberFormat="1" applyFont="1" applyBorder="1"/>
    <xf numFmtId="4" fontId="42" fillId="0" borderId="63" xfId="3" applyNumberFormat="1" applyFont="1" applyBorder="1" applyAlignment="1">
      <alignment vertical="center"/>
    </xf>
    <xf numFmtId="14" fontId="42" fillId="0" borderId="63" xfId="3" applyNumberFormat="1" applyFont="1" applyBorder="1" applyAlignment="1">
      <alignment horizontal="center" vertical="center"/>
    </xf>
    <xf numFmtId="14" fontId="42" fillId="0" borderId="63" xfId="0" applyNumberFormat="1" applyFont="1" applyBorder="1"/>
    <xf numFmtId="0" fontId="17" fillId="0" borderId="15" xfId="0" applyFont="1" applyFill="1" applyBorder="1" applyAlignment="1">
      <alignment horizontal="left"/>
    </xf>
    <xf numFmtId="0" fontId="42" fillId="0" borderId="16" xfId="0" applyFont="1" applyBorder="1"/>
    <xf numFmtId="10" fontId="39" fillId="0" borderId="23" xfId="8" applyNumberFormat="1" applyFont="1" applyBorder="1" applyAlignment="1">
      <alignment vertical="center"/>
    </xf>
    <xf numFmtId="10" fontId="42" fillId="0" borderId="8" xfId="0" applyNumberFormat="1" applyFont="1" applyBorder="1" applyAlignment="1">
      <alignment vertical="center"/>
    </xf>
    <xf numFmtId="0" fontId="42" fillId="3" borderId="12" xfId="0" applyFont="1" applyFill="1" applyBorder="1"/>
    <xf numFmtId="4" fontId="42" fillId="3" borderId="10" xfId="3" applyNumberFormat="1" applyFont="1" applyFill="1" applyBorder="1"/>
    <xf numFmtId="0" fontId="42" fillId="0" borderId="10" xfId="0" applyFont="1" applyBorder="1" applyAlignment="1">
      <alignment horizontal="left"/>
    </xf>
    <xf numFmtId="0" fontId="42" fillId="3" borderId="20" xfId="0" applyFont="1" applyFill="1" applyBorder="1"/>
    <xf numFmtId="0" fontId="42" fillId="3" borderId="0" xfId="0" applyFont="1" applyFill="1" applyBorder="1"/>
    <xf numFmtId="4" fontId="41" fillId="3" borderId="27" xfId="3" applyNumberFormat="1" applyFont="1" applyFill="1" applyBorder="1"/>
    <xf numFmtId="14" fontId="42" fillId="3" borderId="0" xfId="3" applyNumberFormat="1" applyFont="1" applyFill="1" applyBorder="1" applyAlignment="1">
      <alignment horizontal="center"/>
    </xf>
    <xf numFmtId="10" fontId="39" fillId="3" borderId="0" xfId="8" applyNumberFormat="1" applyFont="1" applyFill="1" applyBorder="1"/>
    <xf numFmtId="10" fontId="42" fillId="3" borderId="0" xfId="0" applyNumberFormat="1" applyFont="1" applyFill="1" applyBorder="1"/>
    <xf numFmtId="4" fontId="42" fillId="0" borderId="0" xfId="3" applyNumberFormat="1" applyFont="1" applyBorder="1"/>
    <xf numFmtId="14" fontId="42" fillId="0" borderId="0" xfId="3" applyNumberFormat="1" applyFont="1" applyBorder="1" applyAlignment="1">
      <alignment horizontal="center"/>
    </xf>
    <xf numFmtId="0" fontId="41" fillId="3" borderId="55" xfId="0" applyFont="1" applyFill="1" applyBorder="1"/>
    <xf numFmtId="14" fontId="41" fillId="3" borderId="56" xfId="0" applyNumberFormat="1" applyFont="1" applyFill="1" applyBorder="1" applyAlignment="1"/>
    <xf numFmtId="4" fontId="41" fillId="3" borderId="56" xfId="3" applyNumberFormat="1" applyFont="1" applyFill="1" applyBorder="1"/>
    <xf numFmtId="14" fontId="17" fillId="0" borderId="56" xfId="3" applyNumberFormat="1" applyFont="1" applyFill="1" applyBorder="1" applyAlignment="1">
      <alignment horizontal="center"/>
    </xf>
    <xf numFmtId="0" fontId="42" fillId="3" borderId="56" xfId="0" applyFont="1" applyFill="1" applyBorder="1" applyAlignment="1">
      <alignment horizontal="center"/>
    </xf>
    <xf numFmtId="10" fontId="39" fillId="3" borderId="56" xfId="8" applyNumberFormat="1" applyFont="1" applyFill="1" applyBorder="1"/>
    <xf numFmtId="10" fontId="42" fillId="3" borderId="57" xfId="0" applyNumberFormat="1" applyFont="1" applyFill="1" applyBorder="1"/>
    <xf numFmtId="0" fontId="44" fillId="0" borderId="0" xfId="0" applyFont="1"/>
    <xf numFmtId="4" fontId="44" fillId="0" borderId="0" xfId="0" applyNumberFormat="1" applyFont="1"/>
    <xf numFmtId="14" fontId="44" fillId="0" borderId="0" xfId="0" applyNumberFormat="1" applyFont="1" applyAlignment="1">
      <alignment horizontal="center"/>
    </xf>
    <xf numFmtId="10" fontId="39" fillId="0" borderId="0" xfId="8" applyNumberFormat="1" applyFont="1"/>
    <xf numFmtId="10" fontId="44" fillId="0" borderId="0" xfId="0" applyNumberFormat="1" applyFont="1"/>
    <xf numFmtId="0" fontId="44" fillId="0" borderId="69" xfId="0" applyFont="1" applyBorder="1"/>
    <xf numFmtId="0" fontId="1" fillId="0" borderId="10" xfId="0" applyFont="1" applyBorder="1"/>
    <xf numFmtId="0" fontId="32" fillId="0" borderId="54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34" xfId="1" applyFont="1" applyBorder="1"/>
    <xf numFmtId="0" fontId="32" fillId="0" borderId="61" xfId="1" applyFont="1" applyBorder="1"/>
    <xf numFmtId="0" fontId="33" fillId="0" borderId="62" xfId="1" applyFont="1" applyBorder="1" applyAlignment="1">
      <alignment horizontal="center"/>
    </xf>
    <xf numFmtId="0" fontId="33" fillId="0" borderId="25" xfId="1" applyFont="1" applyBorder="1" applyAlignment="1">
      <alignment horizontal="center"/>
    </xf>
    <xf numFmtId="0" fontId="32" fillId="0" borderId="4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164" fontId="32" fillId="0" borderId="53" xfId="0" applyNumberFormat="1" applyFont="1" applyBorder="1" applyAlignment="1">
      <alignment horizontal="center" vertical="center"/>
    </xf>
    <xf numFmtId="164" fontId="32" fillId="0" borderId="1" xfId="0" applyNumberFormat="1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30" xfId="1" applyFont="1" applyBorder="1" applyAlignment="1">
      <alignment horizontal="left"/>
    </xf>
    <xf numFmtId="0" fontId="32" fillId="0" borderId="5" xfId="1" applyFont="1" applyBorder="1" applyAlignment="1">
      <alignment horizontal="left"/>
    </xf>
    <xf numFmtId="0" fontId="32" fillId="0" borderId="4" xfId="1" applyFont="1" applyBorder="1" applyAlignment="1">
      <alignment horizontal="left"/>
    </xf>
    <xf numFmtId="0" fontId="32" fillId="0" borderId="1" xfId="1" applyFont="1" applyBorder="1" applyAlignment="1">
      <alignment horizontal="left"/>
    </xf>
    <xf numFmtId="0" fontId="32" fillId="0" borderId="7" xfId="1" applyFont="1" applyBorder="1" applyAlignment="1"/>
    <xf numFmtId="0" fontId="32" fillId="0" borderId="28" xfId="1" applyFont="1" applyBorder="1" applyAlignment="1"/>
    <xf numFmtId="0" fontId="33" fillId="0" borderId="2" xfId="1" applyFont="1" applyBorder="1" applyAlignment="1">
      <alignment horizontal="left"/>
    </xf>
    <xf numFmtId="0" fontId="33" fillId="0" borderId="8" xfId="1" applyFont="1" applyBorder="1" applyAlignment="1">
      <alignment horizontal="left"/>
    </xf>
    <xf numFmtId="0" fontId="34" fillId="0" borderId="2" xfId="2" applyFont="1" applyBorder="1" applyAlignment="1" applyProtection="1">
      <alignment horizontal="left"/>
    </xf>
    <xf numFmtId="0" fontId="34" fillId="0" borderId="8" xfId="2" applyFont="1" applyBorder="1" applyAlignment="1" applyProtection="1">
      <alignment horizontal="left"/>
    </xf>
    <xf numFmtId="0" fontId="32" fillId="0" borderId="31" xfId="1" applyFont="1" applyBorder="1" applyAlignment="1">
      <alignment horizontal="left"/>
    </xf>
    <xf numFmtId="0" fontId="32" fillId="0" borderId="32" xfId="1" applyFont="1" applyBorder="1" applyAlignment="1">
      <alignment horizontal="left"/>
    </xf>
    <xf numFmtId="0" fontId="32" fillId="0" borderId="4" xfId="1" applyFont="1" applyBorder="1" applyAlignment="1">
      <alignment horizontal="left" vertical="center"/>
    </xf>
    <xf numFmtId="0" fontId="32" fillId="0" borderId="1" xfId="1" applyFont="1" applyBorder="1" applyAlignment="1">
      <alignment horizontal="left" vertical="center"/>
    </xf>
    <xf numFmtId="0" fontId="32" fillId="0" borderId="36" xfId="1" applyFont="1" applyBorder="1" applyAlignment="1">
      <alignment horizontal="center"/>
    </xf>
    <xf numFmtId="0" fontId="32" fillId="0" borderId="37" xfId="1" applyFont="1" applyBorder="1" applyAlignment="1">
      <alignment horizontal="center"/>
    </xf>
    <xf numFmtId="0" fontId="32" fillId="0" borderId="38" xfId="1" applyFont="1" applyBorder="1" applyAlignment="1">
      <alignment horizontal="center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1" fillId="0" borderId="0" xfId="1" applyFont="1" applyBorder="1" applyAlignment="1">
      <alignment horizontal="center"/>
    </xf>
    <xf numFmtId="0" fontId="31" fillId="0" borderId="58" xfId="1" applyFont="1" applyBorder="1" applyAlignment="1">
      <alignment horizontal="center"/>
    </xf>
    <xf numFmtId="0" fontId="32" fillId="0" borderId="35" xfId="1" applyFont="1" applyBorder="1" applyAlignment="1"/>
    <xf numFmtId="0" fontId="32" fillId="0" borderId="59" xfId="1" applyFont="1" applyBorder="1" applyAlignment="1"/>
    <xf numFmtId="0" fontId="32" fillId="0" borderId="60" xfId="1" applyFont="1" applyBorder="1" applyAlignment="1">
      <alignment horizontal="left"/>
    </xf>
    <xf numFmtId="0" fontId="32" fillId="0" borderId="24" xfId="1" applyFont="1" applyBorder="1" applyAlignment="1">
      <alignment horizontal="left"/>
    </xf>
    <xf numFmtId="0" fontId="33" fillId="0" borderId="2" xfId="1" applyFont="1" applyBorder="1" applyAlignment="1">
      <alignment horizontal="center"/>
    </xf>
    <xf numFmtId="0" fontId="33" fillId="0" borderId="8" xfId="1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left"/>
    </xf>
    <xf numFmtId="44" fontId="22" fillId="0" borderId="63" xfId="0" applyNumberFormat="1" applyFont="1" applyBorder="1" applyAlignment="1">
      <alignment horizontal="center"/>
    </xf>
    <xf numFmtId="44" fontId="22" fillId="0" borderId="13" xfId="0" applyNumberFormat="1" applyFont="1" applyBorder="1" applyAlignment="1">
      <alignment horizontal="center"/>
    </xf>
    <xf numFmtId="44" fontId="22" fillId="0" borderId="17" xfId="0" applyNumberFormat="1" applyFont="1" applyBorder="1" applyAlignment="1">
      <alignment horizontal="center"/>
    </xf>
    <xf numFmtId="171" fontId="22" fillId="0" borderId="63" xfId="0" applyNumberFormat="1" applyFont="1" applyBorder="1" applyAlignment="1">
      <alignment horizontal="right"/>
    </xf>
    <xf numFmtId="171" fontId="22" fillId="0" borderId="13" xfId="0" applyNumberFormat="1" applyFont="1" applyBorder="1" applyAlignment="1">
      <alignment horizontal="right"/>
    </xf>
    <xf numFmtId="171" fontId="22" fillId="0" borderId="17" xfId="0" applyNumberFormat="1" applyFont="1" applyBorder="1" applyAlignment="1">
      <alignment horizontal="right"/>
    </xf>
    <xf numFmtId="0" fontId="21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2" fillId="0" borderId="70" xfId="0" applyFont="1" applyBorder="1" applyAlignment="1">
      <alignment horizontal="center"/>
    </xf>
    <xf numFmtId="0" fontId="22" fillId="0" borderId="71" xfId="0" applyFont="1" applyBorder="1" applyAlignment="1">
      <alignment horizontal="center"/>
    </xf>
    <xf numFmtId="14" fontId="22" fillId="0" borderId="63" xfId="0" applyNumberFormat="1" applyFont="1" applyBorder="1" applyAlignment="1">
      <alignment horizontal="center"/>
    </xf>
    <xf numFmtId="14" fontId="22" fillId="0" borderId="13" xfId="0" applyNumberFormat="1" applyFont="1" applyBorder="1" applyAlignment="1">
      <alignment horizontal="center"/>
    </xf>
    <xf numFmtId="14" fontId="22" fillId="0" borderId="17" xfId="0" applyNumberFormat="1" applyFont="1" applyBorder="1" applyAlignment="1">
      <alignment horizontal="center"/>
    </xf>
    <xf numFmtId="0" fontId="22" fillId="0" borderId="63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5" fillId="0" borderId="70" xfId="0" applyFont="1" applyBorder="1" applyAlignment="1">
      <alignment horizontal="center"/>
    </xf>
    <xf numFmtId="0" fontId="25" fillId="0" borderId="7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70" xfId="0" applyFont="1" applyBorder="1" applyAlignment="1">
      <alignment horizontal="center"/>
    </xf>
    <xf numFmtId="0" fontId="21" fillId="0" borderId="71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171" fontId="22" fillId="0" borderId="63" xfId="3" applyNumberFormat="1" applyFont="1" applyBorder="1" applyAlignment="1">
      <alignment horizontal="center"/>
    </xf>
    <xf numFmtId="171" fontId="22" fillId="0" borderId="13" xfId="3" applyNumberFormat="1" applyFont="1" applyBorder="1" applyAlignment="1">
      <alignment horizontal="center"/>
    </xf>
    <xf numFmtId="171" fontId="22" fillId="0" borderId="17" xfId="3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2" fillId="0" borderId="63" xfId="0" quotePrefix="1" applyFont="1" applyBorder="1" applyAlignment="1">
      <alignment horizontal="center"/>
    </xf>
    <xf numFmtId="0" fontId="22" fillId="0" borderId="13" xfId="0" quotePrefix="1" applyFont="1" applyBorder="1" applyAlignment="1">
      <alignment horizontal="center"/>
    </xf>
    <xf numFmtId="0" fontId="22" fillId="0" borderId="17" xfId="0" quotePrefix="1" applyFont="1" applyBorder="1" applyAlignment="1">
      <alignment horizontal="center"/>
    </xf>
    <xf numFmtId="44" fontId="22" fillId="0" borderId="63" xfId="0" quotePrefix="1" applyNumberFormat="1" applyFont="1" applyBorder="1" applyAlignment="1">
      <alignment horizontal="center"/>
    </xf>
    <xf numFmtId="44" fontId="22" fillId="0" borderId="13" xfId="0" quotePrefix="1" applyNumberFormat="1" applyFont="1" applyBorder="1" applyAlignment="1">
      <alignment horizontal="center"/>
    </xf>
    <xf numFmtId="44" fontId="22" fillId="0" borderId="17" xfId="0" quotePrefix="1" applyNumberFormat="1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1" fillId="0" borderId="12" xfId="0" applyFont="1" applyBorder="1" applyAlignment="1">
      <alignment horizontal="left"/>
    </xf>
    <xf numFmtId="0" fontId="23" fillId="0" borderId="70" xfId="0" applyFont="1" applyBorder="1" applyAlignment="1">
      <alignment horizontal="left"/>
    </xf>
    <xf numFmtId="0" fontId="23" fillId="0" borderId="71" xfId="0" applyFont="1" applyBorder="1" applyAlignment="1">
      <alignment horizontal="left"/>
    </xf>
    <xf numFmtId="0" fontId="42" fillId="0" borderId="7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10" fontId="39" fillId="0" borderId="23" xfId="8" applyNumberFormat="1" applyFont="1" applyBorder="1" applyAlignment="1">
      <alignment horizontal="center" vertical="center"/>
    </xf>
    <xf numFmtId="10" fontId="39" fillId="0" borderId="26" xfId="8" applyNumberFormat="1" applyFont="1" applyBorder="1" applyAlignment="1">
      <alignment horizontal="center" vertical="center"/>
    </xf>
    <xf numFmtId="10" fontId="42" fillId="0" borderId="8" xfId="0" applyNumberFormat="1" applyFont="1" applyBorder="1" applyAlignment="1">
      <alignment horizontal="center" vertical="center"/>
    </xf>
    <xf numFmtId="10" fontId="42" fillId="0" borderId="25" xfId="0" applyNumberFormat="1" applyFont="1" applyBorder="1" applyAlignment="1">
      <alignment horizontal="center" vertical="center"/>
    </xf>
    <xf numFmtId="0" fontId="36" fillId="3" borderId="35" xfId="0" applyFont="1" applyFill="1" applyBorder="1" applyAlignment="1">
      <alignment horizontal="center" vertical="center" wrapText="1"/>
    </xf>
    <xf numFmtId="0" fontId="36" fillId="3" borderId="21" xfId="0" applyFont="1" applyFill="1" applyBorder="1" applyAlignment="1">
      <alignment horizontal="center" vertical="center"/>
    </xf>
    <xf numFmtId="0" fontId="36" fillId="3" borderId="24" xfId="0" applyFont="1" applyFill="1" applyBorder="1" applyAlignment="1">
      <alignment horizontal="center" vertical="center"/>
    </xf>
    <xf numFmtId="0" fontId="36" fillId="3" borderId="7" xfId="0" applyFont="1" applyFill="1" applyBorder="1" applyAlignment="1">
      <alignment horizontal="center" vertical="center"/>
    </xf>
    <xf numFmtId="0" fontId="36" fillId="3" borderId="0" xfId="0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center" vertical="center"/>
    </xf>
    <xf numFmtId="0" fontId="36" fillId="3" borderId="34" xfId="0" applyFont="1" applyFill="1" applyBorder="1" applyAlignment="1">
      <alignment horizontal="center" vertical="center"/>
    </xf>
    <xf numFmtId="0" fontId="36" fillId="3" borderId="22" xfId="0" applyFont="1" applyFill="1" applyBorder="1" applyAlignment="1">
      <alignment horizontal="center" vertical="center"/>
    </xf>
    <xf numFmtId="0" fontId="36" fillId="3" borderId="25" xfId="0" applyFont="1" applyFill="1" applyBorder="1" applyAlignment="1">
      <alignment horizontal="center" vertical="center"/>
    </xf>
    <xf numFmtId="0" fontId="37" fillId="3" borderId="21" xfId="4" applyFont="1" applyFill="1" applyBorder="1" applyAlignment="1">
      <alignment horizontal="center" vertical="center" wrapText="1"/>
    </xf>
    <xf numFmtId="0" fontId="37" fillId="3" borderId="0" xfId="4" applyFont="1" applyFill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42" fillId="0" borderId="21" xfId="0" applyFont="1" applyBorder="1" applyAlignment="1">
      <alignment horizontal="center" vertical="center" wrapText="1"/>
    </xf>
    <xf numFmtId="0" fontId="42" fillId="0" borderId="22" xfId="0" applyFont="1" applyBorder="1" applyAlignment="1">
      <alignment horizontal="center" vertical="center" wrapText="1"/>
    </xf>
    <xf numFmtId="10" fontId="42" fillId="0" borderId="23" xfId="0" applyNumberFormat="1" applyFont="1" applyBorder="1" applyAlignment="1">
      <alignment horizontal="center" vertical="center"/>
    </xf>
    <xf numFmtId="10" fontId="42" fillId="0" borderId="26" xfId="0" applyNumberFormat="1" applyFont="1" applyBorder="1" applyAlignment="1">
      <alignment horizontal="center" vertical="center"/>
    </xf>
    <xf numFmtId="0" fontId="42" fillId="0" borderId="40" xfId="0" applyFont="1" applyBorder="1" applyAlignment="1">
      <alignment horizontal="center" vertical="center" wrapText="1"/>
    </xf>
    <xf numFmtId="0" fontId="42" fillId="0" borderId="67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2" fillId="0" borderId="64" xfId="0" applyFont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 wrapText="1"/>
    </xf>
    <xf numFmtId="10" fontId="39" fillId="0" borderId="14" xfId="8" applyNumberFormat="1" applyFont="1" applyBorder="1" applyAlignment="1">
      <alignment horizontal="center" vertical="center"/>
    </xf>
    <xf numFmtId="10" fontId="39" fillId="0" borderId="17" xfId="8" applyNumberFormat="1" applyFont="1" applyBorder="1" applyAlignment="1">
      <alignment horizontal="center" vertical="center"/>
    </xf>
    <xf numFmtId="10" fontId="39" fillId="0" borderId="10" xfId="8" applyNumberFormat="1" applyFont="1" applyBorder="1" applyAlignment="1">
      <alignment horizontal="center" vertical="center"/>
    </xf>
    <xf numFmtId="10" fontId="39" fillId="0" borderId="63" xfId="8" applyNumberFormat="1" applyFont="1" applyBorder="1" applyAlignment="1">
      <alignment horizontal="center" vertical="center"/>
    </xf>
    <xf numFmtId="10" fontId="39" fillId="0" borderId="15" xfId="8" applyNumberFormat="1" applyFont="1" applyBorder="1" applyAlignment="1">
      <alignment horizontal="center" vertical="center"/>
    </xf>
    <xf numFmtId="10" fontId="42" fillId="0" borderId="42" xfId="0" applyNumberFormat="1" applyFont="1" applyBorder="1" applyAlignment="1">
      <alignment horizontal="center" vertical="center"/>
    </xf>
    <xf numFmtId="10" fontId="42" fillId="0" borderId="68" xfId="0" applyNumberFormat="1" applyFont="1" applyBorder="1" applyAlignment="1">
      <alignment horizontal="center" vertical="center"/>
    </xf>
    <xf numFmtId="10" fontId="42" fillId="0" borderId="11" xfId="0" applyNumberFormat="1" applyFont="1" applyBorder="1" applyAlignment="1">
      <alignment horizontal="center" vertical="center"/>
    </xf>
    <xf numFmtId="10" fontId="42" fillId="0" borderId="65" xfId="0" applyNumberFormat="1" applyFont="1" applyBorder="1" applyAlignment="1">
      <alignment horizontal="center" vertical="center"/>
    </xf>
    <xf numFmtId="10" fontId="42" fillId="0" borderId="43" xfId="0" applyNumberFormat="1" applyFont="1" applyBorder="1" applyAlignment="1">
      <alignment horizontal="center" vertical="center"/>
    </xf>
    <xf numFmtId="0" fontId="42" fillId="0" borderId="44" xfId="0" applyFont="1" applyBorder="1" applyAlignment="1">
      <alignment horizontal="center" vertical="center" wrapText="1"/>
    </xf>
    <xf numFmtId="10" fontId="39" fillId="0" borderId="46" xfId="8" applyNumberFormat="1" applyFont="1" applyBorder="1" applyAlignment="1">
      <alignment horizontal="center" vertical="center"/>
    </xf>
    <xf numFmtId="10" fontId="41" fillId="0" borderId="23" xfId="0" applyNumberFormat="1" applyFont="1" applyBorder="1" applyAlignment="1"/>
    <xf numFmtId="0" fontId="41" fillId="0" borderId="34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0" borderId="39" xfId="0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41" fillId="0" borderId="72" xfId="0" applyFont="1" applyBorder="1" applyAlignment="1">
      <alignment horizontal="center" vertical="center"/>
    </xf>
    <xf numFmtId="0" fontId="41" fillId="0" borderId="67" xfId="0" applyFont="1" applyBorder="1" applyAlignment="1">
      <alignment horizontal="center" vertical="center"/>
    </xf>
    <xf numFmtId="0" fontId="41" fillId="0" borderId="47" xfId="0" applyFont="1" applyBorder="1" applyAlignment="1">
      <alignment vertical="center"/>
    </xf>
    <xf numFmtId="0" fontId="41" fillId="0" borderId="20" xfId="0" applyFont="1" applyBorder="1" applyAlignment="1">
      <alignment vertical="center"/>
    </xf>
    <xf numFmtId="4" fontId="41" fillId="0" borderId="48" xfId="0" applyNumberFormat="1" applyFont="1" applyBorder="1" applyAlignment="1">
      <alignment horizontal="center" vertical="center"/>
    </xf>
    <xf numFmtId="4" fontId="41" fillId="0" borderId="13" xfId="0" applyNumberFormat="1" applyFont="1" applyBorder="1" applyAlignment="1">
      <alignment horizontal="center" vertical="center"/>
    </xf>
    <xf numFmtId="14" fontId="41" fillId="0" borderId="45" xfId="0" applyNumberFormat="1" applyFont="1" applyFill="1" applyBorder="1" applyAlignment="1">
      <alignment horizontal="center" vertical="center" wrapText="1"/>
    </xf>
    <xf numFmtId="14" fontId="41" fillId="0" borderId="46" xfId="0" applyNumberFormat="1" applyFont="1" applyFill="1" applyBorder="1" applyAlignment="1">
      <alignment horizontal="center" vertical="center" wrapText="1"/>
    </xf>
    <xf numFmtId="0" fontId="41" fillId="0" borderId="45" xfId="0" applyFont="1" applyFill="1" applyBorder="1" applyAlignment="1">
      <alignment horizontal="center" vertical="center" wrapText="1"/>
    </xf>
    <xf numFmtId="0" fontId="41" fillId="0" borderId="46" xfId="0" applyFont="1" applyFill="1" applyBorder="1" applyAlignment="1">
      <alignment horizontal="center" vertical="center" wrapText="1"/>
    </xf>
    <xf numFmtId="10" fontId="39" fillId="0" borderId="39" xfId="8" applyNumberFormat="1" applyFont="1" applyBorder="1" applyAlignment="1">
      <alignment horizontal="center" vertical="center" wrapText="1"/>
    </xf>
    <xf numFmtId="10" fontId="39" fillId="0" borderId="23" xfId="8" applyNumberFormat="1" applyFont="1" applyBorder="1" applyAlignment="1">
      <alignment horizontal="center" vertical="center" wrapText="1"/>
    </xf>
    <xf numFmtId="10" fontId="41" fillId="0" borderId="39" xfId="0" applyNumberFormat="1" applyFont="1" applyBorder="1" applyAlignment="1">
      <alignment horizontal="center" vertical="center" wrapText="1"/>
    </xf>
    <xf numFmtId="10" fontId="41" fillId="0" borderId="23" xfId="0" applyNumberFormat="1" applyFont="1" applyBorder="1" applyAlignment="1">
      <alignment horizontal="center" vertical="center" wrapText="1"/>
    </xf>
  </cellXfs>
  <cellStyles count="11">
    <cellStyle name="Excel Built-in Explanatory Text" xfId="1"/>
    <cellStyle name="Hiperlink" xfId="2" builtinId="8"/>
    <cellStyle name="Moeda" xfId="3" builtinId="4"/>
    <cellStyle name="Normal" xfId="0" builtinId="0"/>
    <cellStyle name="Normal 2" xfId="4"/>
    <cellStyle name="Normal 2 10" xfId="5"/>
    <cellStyle name="Normal 4 2" xfId="6"/>
    <cellStyle name="Normal 7" xfId="7"/>
    <cellStyle name="Porcentagem" xfId="8" builtinId="5"/>
    <cellStyle name="Separador de milhares 2" xfId="9"/>
    <cellStyle name="Vírgula" xfId="10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BCC"/>
      <rgbColor rgb="00CCFFFF"/>
      <rgbColor rgb="00660066"/>
      <rgbColor rgb="00FF8080"/>
      <rgbColor rgb="000070C0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BC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</xdr:colOff>
      <xdr:row>170</xdr:row>
      <xdr:rowOff>0</xdr:rowOff>
    </xdr:to>
    <xdr:sp macro="" textlink="">
      <xdr:nvSpPr>
        <xdr:cNvPr id="1336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170</xdr:row>
      <xdr:rowOff>0</xdr:rowOff>
    </xdr:to>
    <xdr:sp macro="" textlink="">
      <xdr:nvSpPr>
        <xdr:cNvPr id="1337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170</xdr:row>
      <xdr:rowOff>0</xdr:rowOff>
    </xdr:to>
    <xdr:sp macro="" textlink="">
      <xdr:nvSpPr>
        <xdr:cNvPr id="1338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170</xdr:row>
      <xdr:rowOff>0</xdr:rowOff>
    </xdr:to>
    <xdr:sp macro="" textlink="">
      <xdr:nvSpPr>
        <xdr:cNvPr id="1339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170</xdr:row>
      <xdr:rowOff>0</xdr:rowOff>
    </xdr:to>
    <xdr:sp macro="" textlink="">
      <xdr:nvSpPr>
        <xdr:cNvPr id="1340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170</xdr:row>
      <xdr:rowOff>0</xdr:rowOff>
    </xdr:to>
    <xdr:sp macro="" textlink="">
      <xdr:nvSpPr>
        <xdr:cNvPr id="1341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170</xdr:row>
      <xdr:rowOff>0</xdr:rowOff>
    </xdr:to>
    <xdr:sp macro="" textlink="">
      <xdr:nvSpPr>
        <xdr:cNvPr id="1342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170</xdr:row>
      <xdr:rowOff>0</xdr:rowOff>
    </xdr:to>
    <xdr:sp macro="" textlink="">
      <xdr:nvSpPr>
        <xdr:cNvPr id="1343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170</xdr:row>
      <xdr:rowOff>0</xdr:rowOff>
    </xdr:to>
    <xdr:sp macro="" textlink="">
      <xdr:nvSpPr>
        <xdr:cNvPr id="1344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170</xdr:row>
      <xdr:rowOff>0</xdr:rowOff>
    </xdr:to>
    <xdr:sp macro="" textlink="">
      <xdr:nvSpPr>
        <xdr:cNvPr id="1345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3352800</xdr:colOff>
      <xdr:row>1</xdr:row>
      <xdr:rowOff>161924</xdr:rowOff>
    </xdr:from>
    <xdr:to>
      <xdr:col>2</xdr:col>
      <xdr:colOff>3682365</xdr:colOff>
      <xdr:row>3</xdr:row>
      <xdr:rowOff>171449</xdr:rowOff>
    </xdr:to>
    <xdr:pic>
      <xdr:nvPicPr>
        <xdr:cNvPr id="12" name="Imagem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361949"/>
          <a:ext cx="329565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57150</xdr:rowOff>
    </xdr:from>
    <xdr:to>
      <xdr:col>2</xdr:col>
      <xdr:colOff>796290</xdr:colOff>
      <xdr:row>2</xdr:row>
      <xdr:rowOff>85725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7150"/>
          <a:ext cx="320040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77"/>
  <sheetViews>
    <sheetView tabSelected="1" topLeftCell="A31" zoomScaleNormal="100" workbookViewId="0">
      <selection activeCell="B116" sqref="B116"/>
    </sheetView>
  </sheetViews>
  <sheetFormatPr defaultColWidth="8" defaultRowHeight="15" x14ac:dyDescent="0.2"/>
  <cols>
    <col min="1" max="1" width="18.42578125" style="7" customWidth="1"/>
    <col min="2" max="2" width="22.7109375" style="7" customWidth="1"/>
    <col min="3" max="3" width="59.5703125" style="7" customWidth="1"/>
    <col min="4" max="4" width="45.42578125" style="7" customWidth="1"/>
    <col min="5" max="5" width="26.85546875" style="9" customWidth="1"/>
    <col min="6" max="6" width="22.85546875" style="10" customWidth="1"/>
    <col min="7" max="7" width="17" style="11" customWidth="1"/>
    <col min="8" max="8" width="19.28515625" style="8" customWidth="1"/>
    <col min="9" max="9" width="11.42578125" style="7" customWidth="1"/>
    <col min="10" max="10" width="8" style="7"/>
    <col min="11" max="18" width="8" style="7" customWidth="1"/>
    <col min="19" max="16384" width="8" style="7"/>
  </cols>
  <sheetData>
    <row r="1" spans="1:8" ht="15.75" customHeight="1" x14ac:dyDescent="0.2">
      <c r="A1" s="273" t="s">
        <v>40</v>
      </c>
      <c r="B1" s="274"/>
      <c r="C1" s="274"/>
      <c r="D1" s="274"/>
      <c r="E1" s="274"/>
      <c r="F1" s="274"/>
      <c r="G1" s="274"/>
      <c r="H1" s="274"/>
    </row>
    <row r="2" spans="1:8" ht="15.75" customHeight="1" x14ac:dyDescent="0.2">
      <c r="A2" s="274"/>
      <c r="B2" s="274"/>
      <c r="C2" s="274"/>
      <c r="D2" s="274"/>
      <c r="E2" s="274"/>
      <c r="F2" s="274"/>
      <c r="G2" s="274"/>
      <c r="H2" s="274"/>
    </row>
    <row r="3" spans="1:8" ht="15.75" customHeight="1" x14ac:dyDescent="0.2">
      <c r="A3" s="274"/>
      <c r="B3" s="274"/>
      <c r="C3" s="274"/>
      <c r="D3" s="274"/>
      <c r="E3" s="274"/>
      <c r="F3" s="274"/>
      <c r="G3" s="274"/>
      <c r="H3" s="274"/>
    </row>
    <row r="4" spans="1:8" ht="15.75" customHeight="1" x14ac:dyDescent="0.2">
      <c r="A4" s="274"/>
      <c r="B4" s="274"/>
      <c r="C4" s="274"/>
      <c r="D4" s="274"/>
      <c r="E4" s="274"/>
      <c r="F4" s="274"/>
      <c r="G4" s="274"/>
      <c r="H4" s="274"/>
    </row>
    <row r="5" spans="1:8" ht="43.5" customHeight="1" x14ac:dyDescent="0.2">
      <c r="A5" s="274"/>
      <c r="B5" s="274"/>
      <c r="C5" s="274"/>
      <c r="D5" s="274"/>
      <c r="E5" s="274"/>
      <c r="F5" s="274"/>
      <c r="G5" s="274"/>
      <c r="H5" s="274"/>
    </row>
    <row r="6" spans="1:8" ht="18.75" thickBot="1" x14ac:dyDescent="0.3">
      <c r="A6" s="275"/>
      <c r="B6" s="275"/>
      <c r="C6" s="275"/>
      <c r="D6" s="275"/>
      <c r="E6" s="275"/>
      <c r="F6" s="275"/>
      <c r="G6" s="275"/>
      <c r="H6" s="275"/>
    </row>
    <row r="7" spans="1:8" ht="19.5" customHeight="1" thickBot="1" x14ac:dyDescent="0.3">
      <c r="A7" s="276" t="s">
        <v>20</v>
      </c>
      <c r="B7" s="276"/>
      <c r="C7" s="276"/>
      <c r="D7" s="276"/>
      <c r="E7" s="276"/>
      <c r="F7" s="276"/>
      <c r="G7" s="276"/>
      <c r="H7" s="276"/>
    </row>
    <row r="8" spans="1:8" ht="20.25" customHeight="1" x14ac:dyDescent="0.25">
      <c r="A8" s="277" t="s">
        <v>35</v>
      </c>
      <c r="B8" s="278"/>
      <c r="C8" s="278"/>
      <c r="D8" s="279"/>
      <c r="E8" s="279"/>
      <c r="F8" s="279"/>
      <c r="G8" s="279"/>
      <c r="H8" s="280"/>
    </row>
    <row r="9" spans="1:8" ht="18" x14ac:dyDescent="0.25">
      <c r="A9" s="260" t="s">
        <v>36</v>
      </c>
      <c r="B9" s="261"/>
      <c r="C9" s="261"/>
      <c r="D9" s="281"/>
      <c r="E9" s="281"/>
      <c r="F9" s="281"/>
      <c r="G9" s="281"/>
      <c r="H9" s="282"/>
    </row>
    <row r="10" spans="1:8" ht="18" x14ac:dyDescent="0.25">
      <c r="A10" s="260" t="s">
        <v>37</v>
      </c>
      <c r="B10" s="261"/>
      <c r="C10" s="261"/>
      <c r="D10" s="262"/>
      <c r="E10" s="262"/>
      <c r="F10" s="262"/>
      <c r="G10" s="262"/>
      <c r="H10" s="263"/>
    </row>
    <row r="11" spans="1:8" ht="18" x14ac:dyDescent="0.25">
      <c r="A11" s="260" t="s">
        <v>38</v>
      </c>
      <c r="B11" s="261"/>
      <c r="C11" s="261"/>
      <c r="D11" s="262"/>
      <c r="E11" s="262"/>
      <c r="F11" s="262"/>
      <c r="G11" s="262"/>
      <c r="H11" s="263"/>
    </row>
    <row r="12" spans="1:8" ht="18" x14ac:dyDescent="0.25">
      <c r="A12" s="260" t="s">
        <v>39</v>
      </c>
      <c r="B12" s="261"/>
      <c r="C12" s="261"/>
      <c r="D12" s="264"/>
      <c r="E12" s="264"/>
      <c r="F12" s="264"/>
      <c r="G12" s="264"/>
      <c r="H12" s="265"/>
    </row>
    <row r="13" spans="1:8" ht="18" x14ac:dyDescent="0.25">
      <c r="A13" s="51"/>
      <c r="B13" s="52"/>
      <c r="C13" s="52"/>
      <c r="D13" s="53"/>
      <c r="E13" s="53"/>
      <c r="F13" s="53"/>
      <c r="G13" s="53"/>
      <c r="H13" s="54"/>
    </row>
    <row r="14" spans="1:8" ht="18.75" thickBot="1" x14ac:dyDescent="0.3">
      <c r="A14" s="51" t="s">
        <v>118</v>
      </c>
      <c r="B14" s="52"/>
      <c r="C14" s="52"/>
      <c r="D14" s="53"/>
      <c r="E14" s="53"/>
      <c r="F14" s="53"/>
      <c r="G14" s="53"/>
      <c r="H14" s="54"/>
    </row>
    <row r="15" spans="1:8" ht="18.75" customHeight="1" thickBot="1" x14ac:dyDescent="0.3">
      <c r="A15" s="270" t="s">
        <v>32</v>
      </c>
      <c r="B15" s="271"/>
      <c r="C15" s="271"/>
      <c r="D15" s="272"/>
      <c r="E15" s="53"/>
      <c r="F15" s="53"/>
      <c r="G15" s="53"/>
      <c r="H15" s="54"/>
    </row>
    <row r="16" spans="1:8" ht="20.25" customHeight="1" x14ac:dyDescent="0.25">
      <c r="A16" s="266" t="s">
        <v>16</v>
      </c>
      <c r="B16" s="267"/>
      <c r="C16" s="267"/>
      <c r="D16" s="55">
        <v>83675.820000000007</v>
      </c>
      <c r="E16" s="53"/>
      <c r="F16" s="53"/>
      <c r="G16" s="53"/>
      <c r="H16" s="54"/>
    </row>
    <row r="17" spans="1:8" ht="18" x14ac:dyDescent="0.25">
      <c r="A17" s="258" t="s">
        <v>0</v>
      </c>
      <c r="B17" s="259"/>
      <c r="C17" s="259"/>
      <c r="D17" s="56">
        <v>96072.34</v>
      </c>
      <c r="E17" s="57"/>
      <c r="F17" s="58"/>
      <c r="G17" s="58"/>
      <c r="H17" s="59"/>
    </row>
    <row r="18" spans="1:8" ht="18" x14ac:dyDescent="0.25">
      <c r="A18" s="258" t="s">
        <v>17</v>
      </c>
      <c r="B18" s="259"/>
      <c r="C18" s="259"/>
      <c r="D18" s="60">
        <v>23998</v>
      </c>
      <c r="E18" s="61"/>
      <c r="F18" s="58"/>
      <c r="G18" s="58"/>
      <c r="H18" s="59"/>
    </row>
    <row r="19" spans="1:8" ht="18" x14ac:dyDescent="0.25">
      <c r="A19" s="258" t="s">
        <v>1</v>
      </c>
      <c r="B19" s="259"/>
      <c r="C19" s="259"/>
      <c r="D19" s="62" t="s">
        <v>84</v>
      </c>
      <c r="E19" s="63"/>
      <c r="F19" s="58"/>
      <c r="G19" s="58"/>
      <c r="H19" s="59"/>
    </row>
    <row r="20" spans="1:8" ht="18" x14ac:dyDescent="0.25">
      <c r="A20" s="258" t="s">
        <v>18</v>
      </c>
      <c r="B20" s="259"/>
      <c r="C20" s="259"/>
      <c r="D20" s="56">
        <v>4</v>
      </c>
      <c r="E20" s="63"/>
      <c r="F20" s="58"/>
      <c r="G20" s="58"/>
      <c r="H20" s="59"/>
    </row>
    <row r="21" spans="1:8" ht="18" x14ac:dyDescent="0.25">
      <c r="A21" s="258" t="s">
        <v>2</v>
      </c>
      <c r="B21" s="259"/>
      <c r="C21" s="259"/>
      <c r="D21" s="60">
        <v>0</v>
      </c>
      <c r="E21" s="64"/>
      <c r="F21" s="58"/>
      <c r="G21" s="58"/>
      <c r="H21" s="59"/>
    </row>
    <row r="22" spans="1:8" ht="18" x14ac:dyDescent="0.25">
      <c r="A22" s="268" t="s">
        <v>15</v>
      </c>
      <c r="B22" s="269"/>
      <c r="C22" s="269"/>
      <c r="D22" s="60">
        <v>203750.16</v>
      </c>
      <c r="E22" s="64"/>
      <c r="F22" s="58"/>
      <c r="G22" s="58"/>
      <c r="H22" s="59"/>
    </row>
    <row r="23" spans="1:8" ht="16.5" customHeight="1" x14ac:dyDescent="0.25">
      <c r="A23" s="268" t="s">
        <v>33</v>
      </c>
      <c r="B23" s="269"/>
      <c r="C23" s="269"/>
      <c r="D23" s="65">
        <v>202140.27</v>
      </c>
      <c r="E23" s="66" t="s">
        <v>19</v>
      </c>
      <c r="F23" s="67" t="s">
        <v>3</v>
      </c>
      <c r="G23" s="68"/>
      <c r="H23" s="69" t="s">
        <v>4</v>
      </c>
    </row>
    <row r="24" spans="1:8" ht="19.5" customHeight="1" thickBot="1" x14ac:dyDescent="0.3">
      <c r="A24" s="256" t="s">
        <v>34</v>
      </c>
      <c r="B24" s="257"/>
      <c r="C24" s="257"/>
      <c r="D24" s="70">
        <v>1609.89</v>
      </c>
      <c r="E24" s="71">
        <v>1609.89</v>
      </c>
      <c r="F24" s="68">
        <v>0</v>
      </c>
      <c r="G24" s="68"/>
      <c r="H24" s="72">
        <f>D24-E24-F24</f>
        <v>0</v>
      </c>
    </row>
    <row r="25" spans="1:8" ht="18.75" thickBot="1" x14ac:dyDescent="0.3">
      <c r="A25" s="241"/>
      <c r="B25" s="242"/>
      <c r="C25" s="243"/>
      <c r="D25" s="243"/>
      <c r="E25" s="243"/>
      <c r="F25" s="243"/>
      <c r="G25" s="243"/>
      <c r="H25" s="244"/>
    </row>
    <row r="26" spans="1:8" ht="18.75" thickBot="1" x14ac:dyDescent="0.3">
      <c r="A26" s="73"/>
      <c r="B26" s="73"/>
      <c r="C26" s="73"/>
      <c r="D26" s="73"/>
      <c r="E26" s="64"/>
      <c r="F26" s="73"/>
      <c r="G26" s="73"/>
      <c r="H26" s="73"/>
    </row>
    <row r="27" spans="1:8" ht="18.75" thickBot="1" x14ac:dyDescent="0.25">
      <c r="A27" s="245" t="s">
        <v>6</v>
      </c>
      <c r="B27" s="246"/>
      <c r="C27" s="246"/>
      <c r="D27" s="247" t="s">
        <v>7</v>
      </c>
      <c r="E27" s="247"/>
      <c r="F27" s="247"/>
      <c r="G27" s="247"/>
      <c r="H27" s="248"/>
    </row>
    <row r="28" spans="1:8" ht="15" customHeight="1" x14ac:dyDescent="0.2">
      <c r="A28" s="249" t="s">
        <v>8</v>
      </c>
      <c r="B28" s="250"/>
      <c r="C28" s="250" t="s">
        <v>9</v>
      </c>
      <c r="D28" s="251" t="s">
        <v>10</v>
      </c>
      <c r="E28" s="252" t="s">
        <v>11</v>
      </c>
      <c r="F28" s="251" t="s">
        <v>30</v>
      </c>
      <c r="G28" s="254" t="s">
        <v>12</v>
      </c>
      <c r="H28" s="239" t="s">
        <v>13</v>
      </c>
    </row>
    <row r="29" spans="1:8" ht="18" x14ac:dyDescent="0.25">
      <c r="A29" s="74" t="s">
        <v>21</v>
      </c>
      <c r="B29" s="75"/>
      <c r="C29" s="250"/>
      <c r="D29" s="250"/>
      <c r="E29" s="253"/>
      <c r="F29" s="250"/>
      <c r="G29" s="255"/>
      <c r="H29" s="240"/>
    </row>
    <row r="30" spans="1:8" ht="18" x14ac:dyDescent="0.2">
      <c r="A30" s="76">
        <v>43860</v>
      </c>
      <c r="B30" s="77">
        <v>120</v>
      </c>
      <c r="C30" s="78" t="s">
        <v>119</v>
      </c>
      <c r="D30" s="78" t="s">
        <v>120</v>
      </c>
      <c r="E30" s="79">
        <v>2340</v>
      </c>
      <c r="F30" s="17">
        <v>551819000051766</v>
      </c>
      <c r="G30" s="13">
        <v>43864</v>
      </c>
      <c r="H30" s="14" t="s">
        <v>42</v>
      </c>
    </row>
    <row r="31" spans="1:8" ht="18" x14ac:dyDescent="0.2">
      <c r="A31" s="76">
        <v>43864</v>
      </c>
      <c r="B31" s="77">
        <v>3230525</v>
      </c>
      <c r="C31" s="78" t="s">
        <v>121</v>
      </c>
      <c r="D31" s="78" t="s">
        <v>122</v>
      </c>
      <c r="E31" s="79">
        <v>1099</v>
      </c>
      <c r="F31" s="80">
        <v>20301</v>
      </c>
      <c r="G31" s="13">
        <v>43864</v>
      </c>
      <c r="H31" s="15" t="s">
        <v>46</v>
      </c>
    </row>
    <row r="32" spans="1:8" ht="18" x14ac:dyDescent="0.2">
      <c r="A32" s="76">
        <v>43847</v>
      </c>
      <c r="B32" s="77">
        <v>581159</v>
      </c>
      <c r="C32" s="78" t="s">
        <v>123</v>
      </c>
      <c r="D32" s="78" t="s">
        <v>124</v>
      </c>
      <c r="E32" s="79">
        <v>543.97</v>
      </c>
      <c r="F32" s="80">
        <v>20302</v>
      </c>
      <c r="G32" s="13">
        <v>43864</v>
      </c>
      <c r="H32" s="15" t="s">
        <v>42</v>
      </c>
    </row>
    <row r="33" spans="1:8" ht="18" x14ac:dyDescent="0.2">
      <c r="A33" s="76">
        <v>44185</v>
      </c>
      <c r="B33" s="77">
        <v>55458</v>
      </c>
      <c r="C33" s="78" t="s">
        <v>125</v>
      </c>
      <c r="D33" s="78" t="s">
        <v>126</v>
      </c>
      <c r="E33" s="79">
        <v>1638.4</v>
      </c>
      <c r="F33" s="80">
        <v>20303</v>
      </c>
      <c r="G33" s="13">
        <v>43864</v>
      </c>
      <c r="H33" s="15" t="s">
        <v>42</v>
      </c>
    </row>
    <row r="34" spans="1:8" ht="18" x14ac:dyDescent="0.2">
      <c r="A34" s="76">
        <v>43800</v>
      </c>
      <c r="B34" s="77">
        <v>2950</v>
      </c>
      <c r="C34" s="78" t="s">
        <v>76</v>
      </c>
      <c r="D34" s="78" t="s">
        <v>227</v>
      </c>
      <c r="E34" s="83">
        <v>1826.07</v>
      </c>
      <c r="F34" s="80">
        <v>20304</v>
      </c>
      <c r="G34" s="13">
        <v>43864</v>
      </c>
      <c r="H34" s="15" t="s">
        <v>56</v>
      </c>
    </row>
    <row r="35" spans="1:8" ht="18" x14ac:dyDescent="0.2">
      <c r="A35" s="76">
        <v>43800</v>
      </c>
      <c r="B35" s="77">
        <v>2100</v>
      </c>
      <c r="C35" s="78" t="s">
        <v>76</v>
      </c>
      <c r="D35" s="78" t="s">
        <v>228</v>
      </c>
      <c r="E35" s="83">
        <v>11882.94</v>
      </c>
      <c r="F35" s="80">
        <v>20305</v>
      </c>
      <c r="G35" s="13">
        <v>43864</v>
      </c>
      <c r="H35" s="15" t="s">
        <v>56</v>
      </c>
    </row>
    <row r="36" spans="1:8" ht="18" x14ac:dyDescent="0.2">
      <c r="A36" s="76">
        <v>43770</v>
      </c>
      <c r="B36" s="77">
        <v>2100</v>
      </c>
      <c r="C36" s="78" t="s">
        <v>76</v>
      </c>
      <c r="D36" s="78" t="s">
        <v>229</v>
      </c>
      <c r="E36" s="83">
        <v>12267.29</v>
      </c>
      <c r="F36" s="80">
        <v>20306</v>
      </c>
      <c r="G36" s="13">
        <v>43864</v>
      </c>
      <c r="H36" s="15" t="s">
        <v>56</v>
      </c>
    </row>
    <row r="37" spans="1:8" ht="18" x14ac:dyDescent="0.2">
      <c r="A37" s="76">
        <v>43830</v>
      </c>
      <c r="B37" s="77">
        <v>8301</v>
      </c>
      <c r="C37" s="78" t="s">
        <v>76</v>
      </c>
      <c r="D37" s="78" t="s">
        <v>230</v>
      </c>
      <c r="E37" s="83">
        <v>693.78</v>
      </c>
      <c r="F37" s="80">
        <v>20307</v>
      </c>
      <c r="G37" s="13">
        <v>43864</v>
      </c>
      <c r="H37" s="15" t="s">
        <v>56</v>
      </c>
    </row>
    <row r="38" spans="1:8" ht="18" x14ac:dyDescent="0.2">
      <c r="A38" s="76">
        <v>43830</v>
      </c>
      <c r="B38" s="77">
        <v>561</v>
      </c>
      <c r="C38" s="78" t="s">
        <v>76</v>
      </c>
      <c r="D38" s="78" t="s">
        <v>231</v>
      </c>
      <c r="E38" s="83">
        <v>514.79999999999995</v>
      </c>
      <c r="F38" s="80">
        <v>20308</v>
      </c>
      <c r="G38" s="13">
        <v>43864</v>
      </c>
      <c r="H38" s="15" t="s">
        <v>56</v>
      </c>
    </row>
    <row r="39" spans="1:8" ht="18" x14ac:dyDescent="0.2">
      <c r="A39" s="76">
        <v>43830</v>
      </c>
      <c r="B39" s="77">
        <v>561</v>
      </c>
      <c r="C39" s="78" t="s">
        <v>76</v>
      </c>
      <c r="D39" s="78" t="s">
        <v>232</v>
      </c>
      <c r="E39" s="83">
        <v>246.09</v>
      </c>
      <c r="F39" s="80">
        <v>20309</v>
      </c>
      <c r="G39" s="13">
        <v>43864</v>
      </c>
      <c r="H39" s="15" t="s">
        <v>56</v>
      </c>
    </row>
    <row r="40" spans="1:8" ht="18" x14ac:dyDescent="0.2">
      <c r="A40" s="76">
        <v>43830</v>
      </c>
      <c r="B40" s="77">
        <v>561</v>
      </c>
      <c r="C40" s="78" t="s">
        <v>76</v>
      </c>
      <c r="D40" s="78" t="s">
        <v>233</v>
      </c>
      <c r="E40" s="83">
        <v>11.89</v>
      </c>
      <c r="F40" s="80">
        <v>20310</v>
      </c>
      <c r="G40" s="13">
        <v>43864</v>
      </c>
      <c r="H40" s="15" t="s">
        <v>56</v>
      </c>
    </row>
    <row r="41" spans="1:8" ht="18" x14ac:dyDescent="0.2">
      <c r="A41" s="76" t="s">
        <v>130</v>
      </c>
      <c r="B41" s="77">
        <v>3208</v>
      </c>
      <c r="C41" s="78" t="s">
        <v>131</v>
      </c>
      <c r="D41" s="78" t="s">
        <v>132</v>
      </c>
      <c r="E41" s="83">
        <v>2809.02</v>
      </c>
      <c r="F41" s="80">
        <v>20311</v>
      </c>
      <c r="G41" s="13">
        <v>43864</v>
      </c>
      <c r="H41" s="15" t="s">
        <v>56</v>
      </c>
    </row>
    <row r="42" spans="1:8" ht="18" x14ac:dyDescent="0.2">
      <c r="A42" s="76">
        <v>43851</v>
      </c>
      <c r="B42" s="77">
        <v>22224</v>
      </c>
      <c r="C42" s="78" t="s">
        <v>128</v>
      </c>
      <c r="D42" s="78" t="s">
        <v>129</v>
      </c>
      <c r="E42" s="83">
        <v>12832.23</v>
      </c>
      <c r="F42" s="80">
        <v>20312</v>
      </c>
      <c r="G42" s="13">
        <v>43864</v>
      </c>
      <c r="H42" s="15" t="s">
        <v>42</v>
      </c>
    </row>
    <row r="43" spans="1:8" ht="18" x14ac:dyDescent="0.2">
      <c r="A43" s="76">
        <v>43836</v>
      </c>
      <c r="B43" s="77" t="s">
        <v>133</v>
      </c>
      <c r="C43" s="78" t="s">
        <v>134</v>
      </c>
      <c r="D43" s="78" t="s">
        <v>135</v>
      </c>
      <c r="E43" s="83">
        <v>1115.8399999999999</v>
      </c>
      <c r="F43" s="80">
        <v>20313</v>
      </c>
      <c r="G43" s="13">
        <v>43864</v>
      </c>
      <c r="H43" s="15" t="s">
        <v>42</v>
      </c>
    </row>
    <row r="44" spans="1:8" ht="18" x14ac:dyDescent="0.2">
      <c r="A44" s="76">
        <v>43840</v>
      </c>
      <c r="B44" s="77" t="s">
        <v>136</v>
      </c>
      <c r="C44" s="78" t="s">
        <v>137</v>
      </c>
      <c r="D44" s="78" t="s">
        <v>138</v>
      </c>
      <c r="E44" s="83">
        <v>2032</v>
      </c>
      <c r="F44" s="80">
        <v>20314</v>
      </c>
      <c r="G44" s="13">
        <v>43864</v>
      </c>
      <c r="H44" s="15" t="s">
        <v>42</v>
      </c>
    </row>
    <row r="45" spans="1:8" ht="18" x14ac:dyDescent="0.2">
      <c r="A45" s="76">
        <v>43847</v>
      </c>
      <c r="B45" s="77">
        <v>243023</v>
      </c>
      <c r="C45" s="78" t="s">
        <v>139</v>
      </c>
      <c r="D45" s="78" t="s">
        <v>140</v>
      </c>
      <c r="E45" s="83">
        <v>1638</v>
      </c>
      <c r="F45" s="80">
        <v>20315</v>
      </c>
      <c r="G45" s="13">
        <v>43864</v>
      </c>
      <c r="H45" s="15" t="s">
        <v>42</v>
      </c>
    </row>
    <row r="46" spans="1:8" ht="18" x14ac:dyDescent="0.2">
      <c r="A46" s="76">
        <v>43850</v>
      </c>
      <c r="B46" s="77">
        <v>245445</v>
      </c>
      <c r="C46" s="78" t="s">
        <v>141</v>
      </c>
      <c r="D46" s="78" t="s">
        <v>142</v>
      </c>
      <c r="E46" s="83">
        <v>659.4</v>
      </c>
      <c r="F46" s="80">
        <v>20316</v>
      </c>
      <c r="G46" s="13">
        <v>43864</v>
      </c>
      <c r="H46" s="15" t="s">
        <v>42</v>
      </c>
    </row>
    <row r="47" spans="1:8" ht="18" x14ac:dyDescent="0.2">
      <c r="A47" s="76">
        <v>43850</v>
      </c>
      <c r="B47" s="77">
        <v>243301</v>
      </c>
      <c r="C47" s="78" t="s">
        <v>139</v>
      </c>
      <c r="D47" s="78" t="s">
        <v>143</v>
      </c>
      <c r="E47" s="83">
        <v>2512</v>
      </c>
      <c r="F47" s="80">
        <v>20317</v>
      </c>
      <c r="G47" s="13">
        <v>43864</v>
      </c>
      <c r="H47" s="15" t="s">
        <v>42</v>
      </c>
    </row>
    <row r="48" spans="1:8" ht="18" x14ac:dyDescent="0.2">
      <c r="A48" s="76">
        <v>44162</v>
      </c>
      <c r="B48" s="77">
        <v>86</v>
      </c>
      <c r="C48" s="78" t="s">
        <v>144</v>
      </c>
      <c r="D48" s="78" t="s">
        <v>145</v>
      </c>
      <c r="E48" s="83">
        <v>1925</v>
      </c>
      <c r="F48" s="80">
        <v>20401</v>
      </c>
      <c r="G48" s="13">
        <v>43865</v>
      </c>
      <c r="H48" s="15" t="s">
        <v>46</v>
      </c>
    </row>
    <row r="49" spans="1:8" ht="18" x14ac:dyDescent="0.2">
      <c r="A49" s="76">
        <v>43843</v>
      </c>
      <c r="B49" s="96">
        <v>511908749424</v>
      </c>
      <c r="C49" s="78" t="s">
        <v>146</v>
      </c>
      <c r="D49" s="78" t="s">
        <v>177</v>
      </c>
      <c r="E49" s="83">
        <v>345.15</v>
      </c>
      <c r="F49" s="80">
        <v>20402</v>
      </c>
      <c r="G49" s="13">
        <v>43865</v>
      </c>
      <c r="H49" s="15" t="s">
        <v>41</v>
      </c>
    </row>
    <row r="50" spans="1:8" ht="18" x14ac:dyDescent="0.2">
      <c r="A50" s="76">
        <v>43843</v>
      </c>
      <c r="B50" s="96">
        <v>511908749284</v>
      </c>
      <c r="C50" s="78" t="s">
        <v>146</v>
      </c>
      <c r="D50" s="78" t="s">
        <v>178</v>
      </c>
      <c r="E50" s="83">
        <v>2074.79</v>
      </c>
      <c r="F50" s="80">
        <v>20403</v>
      </c>
      <c r="G50" s="13">
        <v>43865</v>
      </c>
      <c r="H50" s="15" t="s">
        <v>41</v>
      </c>
    </row>
    <row r="51" spans="1:8" ht="18" x14ac:dyDescent="0.2">
      <c r="A51" s="76">
        <v>44166</v>
      </c>
      <c r="B51" s="96">
        <v>1480014934481</v>
      </c>
      <c r="C51" s="78" t="s">
        <v>147</v>
      </c>
      <c r="D51" s="78" t="s">
        <v>179</v>
      </c>
      <c r="E51" s="83">
        <v>400.04</v>
      </c>
      <c r="F51" s="80">
        <v>20404</v>
      </c>
      <c r="G51" s="13">
        <v>43865</v>
      </c>
      <c r="H51" s="15" t="s">
        <v>41</v>
      </c>
    </row>
    <row r="52" spans="1:8" ht="18" x14ac:dyDescent="0.2">
      <c r="A52" s="76">
        <v>43800</v>
      </c>
      <c r="B52" s="96">
        <v>1480060299481</v>
      </c>
      <c r="C52" s="78" t="s">
        <v>147</v>
      </c>
      <c r="D52" s="78" t="s">
        <v>180</v>
      </c>
      <c r="E52" s="83">
        <v>3678.72</v>
      </c>
      <c r="F52" s="80">
        <v>20405</v>
      </c>
      <c r="G52" s="13">
        <v>43865</v>
      </c>
      <c r="H52" s="15" t="s">
        <v>41</v>
      </c>
    </row>
    <row r="53" spans="1:8" ht="18" x14ac:dyDescent="0.2">
      <c r="A53" s="76">
        <v>43852</v>
      </c>
      <c r="B53" s="77">
        <v>243760</v>
      </c>
      <c r="C53" s="78" t="s">
        <v>139</v>
      </c>
      <c r="D53" s="78" t="s">
        <v>148</v>
      </c>
      <c r="E53" s="83">
        <v>1870.4</v>
      </c>
      <c r="F53" s="80">
        <v>20406</v>
      </c>
      <c r="G53" s="13">
        <v>43865</v>
      </c>
      <c r="H53" s="15" t="s">
        <v>42</v>
      </c>
    </row>
    <row r="54" spans="1:8" ht="18" x14ac:dyDescent="0.2">
      <c r="A54" s="76">
        <v>43865</v>
      </c>
      <c r="B54" s="77">
        <v>1816</v>
      </c>
      <c r="C54" s="78" t="s">
        <v>149</v>
      </c>
      <c r="D54" s="78" t="s">
        <v>150</v>
      </c>
      <c r="E54" s="83">
        <v>2630.36</v>
      </c>
      <c r="F54" s="80">
        <v>20407</v>
      </c>
      <c r="G54" s="13">
        <v>43865</v>
      </c>
      <c r="H54" s="15" t="s">
        <v>42</v>
      </c>
    </row>
    <row r="55" spans="1:8" ht="18" x14ac:dyDescent="0.2">
      <c r="A55" s="76">
        <v>43865</v>
      </c>
      <c r="B55" s="77">
        <v>13113</v>
      </c>
      <c r="C55" s="78" t="s">
        <v>151</v>
      </c>
      <c r="D55" s="78" t="s">
        <v>72</v>
      </c>
      <c r="E55" s="83">
        <v>10.45</v>
      </c>
      <c r="F55" s="17">
        <v>810351200196457</v>
      </c>
      <c r="G55" s="13">
        <v>43865</v>
      </c>
      <c r="H55" s="15" t="s">
        <v>44</v>
      </c>
    </row>
    <row r="56" spans="1:8" ht="18" x14ac:dyDescent="0.2">
      <c r="A56" s="76">
        <v>43838</v>
      </c>
      <c r="B56" s="77" t="s">
        <v>152</v>
      </c>
      <c r="C56" s="78" t="s">
        <v>134</v>
      </c>
      <c r="D56" s="78" t="s">
        <v>153</v>
      </c>
      <c r="E56" s="83">
        <v>2664.07</v>
      </c>
      <c r="F56" s="80">
        <v>20501</v>
      </c>
      <c r="G56" s="13">
        <v>43866</v>
      </c>
      <c r="H56" s="15" t="s">
        <v>42</v>
      </c>
    </row>
    <row r="57" spans="1:8" ht="18" x14ac:dyDescent="0.2">
      <c r="A57" s="76">
        <v>43853</v>
      </c>
      <c r="B57" s="77">
        <v>243992</v>
      </c>
      <c r="C57" s="78" t="s">
        <v>139</v>
      </c>
      <c r="D57" s="78" t="s">
        <v>79</v>
      </c>
      <c r="E57" s="83">
        <v>1404.8</v>
      </c>
      <c r="F57" s="80">
        <v>20502</v>
      </c>
      <c r="G57" s="13">
        <v>43866</v>
      </c>
      <c r="H57" s="15" t="s">
        <v>42</v>
      </c>
    </row>
    <row r="58" spans="1:8" ht="18" x14ac:dyDescent="0.2">
      <c r="A58" s="76">
        <v>43831</v>
      </c>
      <c r="B58" s="77" t="s">
        <v>154</v>
      </c>
      <c r="C58" s="78" t="s">
        <v>155</v>
      </c>
      <c r="D58" s="78" t="s">
        <v>156</v>
      </c>
      <c r="E58" s="83">
        <v>109.42</v>
      </c>
      <c r="F58" s="80">
        <v>20601</v>
      </c>
      <c r="G58" s="13">
        <v>43867</v>
      </c>
      <c r="H58" s="15" t="s">
        <v>41</v>
      </c>
    </row>
    <row r="59" spans="1:8" ht="18" x14ac:dyDescent="0.2">
      <c r="A59" s="76">
        <v>43831</v>
      </c>
      <c r="B59" s="77" t="s">
        <v>157</v>
      </c>
      <c r="C59" s="78" t="s">
        <v>155</v>
      </c>
      <c r="D59" s="78" t="s">
        <v>158</v>
      </c>
      <c r="E59" s="83">
        <v>251.85</v>
      </c>
      <c r="F59" s="80">
        <v>20602</v>
      </c>
      <c r="G59" s="13">
        <v>43867</v>
      </c>
      <c r="H59" s="15" t="s">
        <v>41</v>
      </c>
    </row>
    <row r="60" spans="1:8" ht="18" x14ac:dyDescent="0.2">
      <c r="A60" s="76">
        <v>43839</v>
      </c>
      <c r="B60" s="77" t="s">
        <v>159</v>
      </c>
      <c r="C60" s="78" t="s">
        <v>160</v>
      </c>
      <c r="D60" s="78" t="s">
        <v>161</v>
      </c>
      <c r="E60" s="83">
        <v>264.60000000000002</v>
      </c>
      <c r="F60" s="80">
        <v>20603</v>
      </c>
      <c r="G60" s="13">
        <v>43867</v>
      </c>
      <c r="H60" s="15" t="s">
        <v>42</v>
      </c>
    </row>
    <row r="61" spans="1:8" ht="18" x14ac:dyDescent="0.2">
      <c r="A61" s="76">
        <v>43853</v>
      </c>
      <c r="B61" s="77" t="s">
        <v>162</v>
      </c>
      <c r="C61" s="78" t="s">
        <v>65</v>
      </c>
      <c r="D61" s="78" t="s">
        <v>45</v>
      </c>
      <c r="E61" s="83">
        <v>1578</v>
      </c>
      <c r="F61" s="17">
        <v>550863000126863</v>
      </c>
      <c r="G61" s="13">
        <v>43868</v>
      </c>
      <c r="H61" s="15" t="s">
        <v>46</v>
      </c>
    </row>
    <row r="62" spans="1:8" ht="18" x14ac:dyDescent="0.2">
      <c r="A62" s="76">
        <v>43831</v>
      </c>
      <c r="B62" s="77">
        <v>0</v>
      </c>
      <c r="C62" s="78" t="s">
        <v>62</v>
      </c>
      <c r="D62" s="78" t="s">
        <v>76</v>
      </c>
      <c r="E62" s="79">
        <v>871.2</v>
      </c>
      <c r="F62" s="17">
        <v>551819000043032</v>
      </c>
      <c r="G62" s="13">
        <v>43868</v>
      </c>
      <c r="H62" s="15" t="s">
        <v>46</v>
      </c>
    </row>
    <row r="63" spans="1:8" ht="18" x14ac:dyDescent="0.2">
      <c r="A63" s="76" t="s">
        <v>117</v>
      </c>
      <c r="B63" s="77">
        <v>0</v>
      </c>
      <c r="C63" s="78" t="s">
        <v>62</v>
      </c>
      <c r="D63" s="78" t="s">
        <v>102</v>
      </c>
      <c r="E63" s="83">
        <v>57.33</v>
      </c>
      <c r="F63" s="17">
        <v>551819000043032</v>
      </c>
      <c r="G63" s="13">
        <v>43868</v>
      </c>
      <c r="H63" s="15" t="s">
        <v>46</v>
      </c>
    </row>
    <row r="64" spans="1:8" ht="18" x14ac:dyDescent="0.2">
      <c r="A64" s="76">
        <v>43831</v>
      </c>
      <c r="B64" s="77">
        <v>0</v>
      </c>
      <c r="C64" s="78" t="s">
        <v>47</v>
      </c>
      <c r="D64" s="78" t="s">
        <v>76</v>
      </c>
      <c r="E64" s="79">
        <v>1228.2</v>
      </c>
      <c r="F64" s="17">
        <v>551819000049120</v>
      </c>
      <c r="G64" s="13">
        <v>43868</v>
      </c>
      <c r="H64" s="15" t="s">
        <v>46</v>
      </c>
    </row>
    <row r="65" spans="1:8" ht="18" x14ac:dyDescent="0.2">
      <c r="A65" s="76" t="s">
        <v>117</v>
      </c>
      <c r="B65" s="77">
        <v>0</v>
      </c>
      <c r="C65" s="78" t="s">
        <v>47</v>
      </c>
      <c r="D65" s="78" t="s">
        <v>102</v>
      </c>
      <c r="E65" s="79">
        <v>57.33</v>
      </c>
      <c r="F65" s="17">
        <v>551819000049120</v>
      </c>
      <c r="G65" s="13">
        <v>43868</v>
      </c>
      <c r="H65" s="15" t="s">
        <v>46</v>
      </c>
    </row>
    <row r="66" spans="1:8" ht="18" x14ac:dyDescent="0.2">
      <c r="A66" s="76">
        <v>43831</v>
      </c>
      <c r="B66" s="77">
        <v>0</v>
      </c>
      <c r="C66" s="78" t="s">
        <v>49</v>
      </c>
      <c r="D66" s="78" t="s">
        <v>76</v>
      </c>
      <c r="E66" s="79">
        <v>1259.2</v>
      </c>
      <c r="F66" s="17">
        <v>551819000050233</v>
      </c>
      <c r="G66" s="13">
        <v>43868</v>
      </c>
      <c r="H66" s="15" t="s">
        <v>46</v>
      </c>
    </row>
    <row r="67" spans="1:8" ht="18" x14ac:dyDescent="0.2">
      <c r="A67" s="76" t="s">
        <v>117</v>
      </c>
      <c r="B67" s="77">
        <v>0</v>
      </c>
      <c r="C67" s="78" t="s">
        <v>49</v>
      </c>
      <c r="D67" s="78" t="s">
        <v>102</v>
      </c>
      <c r="E67" s="79">
        <v>53</v>
      </c>
      <c r="F67" s="17">
        <v>551819000050233</v>
      </c>
      <c r="G67" s="13">
        <v>43868</v>
      </c>
      <c r="H67" s="15" t="s">
        <v>46</v>
      </c>
    </row>
    <row r="68" spans="1:8" ht="18" x14ac:dyDescent="0.2">
      <c r="A68" s="76">
        <v>43831</v>
      </c>
      <c r="B68" s="77">
        <v>0</v>
      </c>
      <c r="C68" s="78" t="s">
        <v>63</v>
      </c>
      <c r="D68" s="78" t="s">
        <v>76</v>
      </c>
      <c r="E68" s="79">
        <v>1370.2</v>
      </c>
      <c r="F68" s="17">
        <v>551819000051695</v>
      </c>
      <c r="G68" s="13">
        <v>43868</v>
      </c>
      <c r="H68" s="15" t="s">
        <v>46</v>
      </c>
    </row>
    <row r="69" spans="1:8" ht="18" x14ac:dyDescent="0.2">
      <c r="A69" s="76" t="s">
        <v>117</v>
      </c>
      <c r="B69" s="77">
        <v>0</v>
      </c>
      <c r="C69" s="78" t="s">
        <v>63</v>
      </c>
      <c r="D69" s="78" t="s">
        <v>102</v>
      </c>
      <c r="E69" s="79">
        <v>56.33</v>
      </c>
      <c r="F69" s="17">
        <v>551819000051695</v>
      </c>
      <c r="G69" s="13">
        <v>43868</v>
      </c>
      <c r="H69" s="15" t="s">
        <v>46</v>
      </c>
    </row>
    <row r="70" spans="1:8" ht="18" x14ac:dyDescent="0.2">
      <c r="A70" s="76">
        <v>43831</v>
      </c>
      <c r="B70" s="77">
        <v>0</v>
      </c>
      <c r="C70" s="78" t="s">
        <v>163</v>
      </c>
      <c r="D70" s="78" t="s">
        <v>76</v>
      </c>
      <c r="E70" s="79">
        <v>167.2</v>
      </c>
      <c r="F70" s="17">
        <v>551819000056189</v>
      </c>
      <c r="G70" s="13">
        <v>43868</v>
      </c>
      <c r="H70" s="15" t="s">
        <v>46</v>
      </c>
    </row>
    <row r="71" spans="1:8" ht="18" x14ac:dyDescent="0.2">
      <c r="A71" s="76">
        <v>43831</v>
      </c>
      <c r="B71" s="77">
        <v>0</v>
      </c>
      <c r="C71" s="78" t="s">
        <v>50</v>
      </c>
      <c r="D71" s="78" t="s">
        <v>76</v>
      </c>
      <c r="E71" s="79">
        <v>2876.3</v>
      </c>
      <c r="F71" s="17">
        <v>552062000034391</v>
      </c>
      <c r="G71" s="13">
        <v>43868</v>
      </c>
      <c r="H71" s="15" t="s">
        <v>46</v>
      </c>
    </row>
    <row r="72" spans="1:8" ht="18" x14ac:dyDescent="0.2">
      <c r="A72" s="76" t="s">
        <v>117</v>
      </c>
      <c r="B72" s="77">
        <v>0</v>
      </c>
      <c r="C72" s="78" t="s">
        <v>50</v>
      </c>
      <c r="D72" s="78" t="s">
        <v>102</v>
      </c>
      <c r="E72" s="79">
        <v>144.66999999999999</v>
      </c>
      <c r="F72" s="17">
        <v>552062000034391</v>
      </c>
      <c r="G72" s="13">
        <v>43868</v>
      </c>
      <c r="H72" s="15" t="s">
        <v>46</v>
      </c>
    </row>
    <row r="73" spans="1:8" ht="18" x14ac:dyDescent="0.2">
      <c r="A73" s="76">
        <v>43831</v>
      </c>
      <c r="B73" s="77">
        <v>0</v>
      </c>
      <c r="C73" s="78" t="s">
        <v>104</v>
      </c>
      <c r="D73" s="78" t="s">
        <v>76</v>
      </c>
      <c r="E73" s="79">
        <v>1565.3</v>
      </c>
      <c r="F73" s="17">
        <v>552062510006152</v>
      </c>
      <c r="G73" s="13">
        <v>43868</v>
      </c>
      <c r="H73" s="15" t="s">
        <v>46</v>
      </c>
    </row>
    <row r="74" spans="1:8" ht="18" x14ac:dyDescent="0.2">
      <c r="A74" s="76">
        <v>43831</v>
      </c>
      <c r="B74" s="77">
        <v>0</v>
      </c>
      <c r="C74" s="78" t="s">
        <v>51</v>
      </c>
      <c r="D74" s="78" t="s">
        <v>76</v>
      </c>
      <c r="E74" s="79">
        <v>1259.2</v>
      </c>
      <c r="F74" s="17">
        <v>553386000018197</v>
      </c>
      <c r="G74" s="13">
        <v>43868</v>
      </c>
      <c r="H74" s="15" t="s">
        <v>46</v>
      </c>
    </row>
    <row r="75" spans="1:8" ht="18" x14ac:dyDescent="0.2">
      <c r="A75" s="76" t="s">
        <v>117</v>
      </c>
      <c r="B75" s="77">
        <v>0</v>
      </c>
      <c r="C75" s="78" t="s">
        <v>51</v>
      </c>
      <c r="D75" s="78" t="s">
        <v>102</v>
      </c>
      <c r="E75" s="79">
        <v>53</v>
      </c>
      <c r="F75" s="17">
        <v>553386000018197</v>
      </c>
      <c r="G75" s="13">
        <v>43868</v>
      </c>
      <c r="H75" s="15" t="s">
        <v>46</v>
      </c>
    </row>
    <row r="76" spans="1:8" ht="18" x14ac:dyDescent="0.2">
      <c r="A76" s="76">
        <v>43831</v>
      </c>
      <c r="B76" s="77">
        <v>0</v>
      </c>
      <c r="C76" s="78" t="s">
        <v>81</v>
      </c>
      <c r="D76" s="78" t="s">
        <v>76</v>
      </c>
      <c r="E76" s="79">
        <v>2965</v>
      </c>
      <c r="F76" s="17">
        <v>553558000017763</v>
      </c>
      <c r="G76" s="13">
        <v>43868</v>
      </c>
      <c r="H76" s="15" t="s">
        <v>46</v>
      </c>
    </row>
    <row r="77" spans="1:8" ht="18" x14ac:dyDescent="0.2">
      <c r="A77" s="76" t="s">
        <v>117</v>
      </c>
      <c r="B77" s="77">
        <v>0</v>
      </c>
      <c r="C77" s="78" t="s">
        <v>81</v>
      </c>
      <c r="D77" s="78" t="s">
        <v>102</v>
      </c>
      <c r="E77" s="79">
        <v>141.33000000000001</v>
      </c>
      <c r="F77" s="17">
        <v>553558000017763</v>
      </c>
      <c r="G77" s="13">
        <v>43868</v>
      </c>
      <c r="H77" s="15" t="s">
        <v>46</v>
      </c>
    </row>
    <row r="78" spans="1:8" ht="18" x14ac:dyDescent="0.2">
      <c r="A78" s="76">
        <v>43831</v>
      </c>
      <c r="B78" s="77">
        <v>0</v>
      </c>
      <c r="C78" s="78" t="s">
        <v>52</v>
      </c>
      <c r="D78" s="78" t="s">
        <v>76</v>
      </c>
      <c r="E78" s="79">
        <v>1026.2</v>
      </c>
      <c r="F78" s="17">
        <v>553558000025137</v>
      </c>
      <c r="G78" s="13">
        <v>43868</v>
      </c>
      <c r="H78" s="15" t="s">
        <v>46</v>
      </c>
    </row>
    <row r="79" spans="1:8" ht="18" x14ac:dyDescent="0.2">
      <c r="A79" s="76" t="s">
        <v>117</v>
      </c>
      <c r="B79" s="77">
        <v>0</v>
      </c>
      <c r="C79" s="78" t="s">
        <v>52</v>
      </c>
      <c r="D79" s="78" t="s">
        <v>102</v>
      </c>
      <c r="E79" s="79">
        <v>50</v>
      </c>
      <c r="F79" s="17">
        <v>553558000025137</v>
      </c>
      <c r="G79" s="13">
        <v>43868</v>
      </c>
      <c r="H79" s="15" t="s">
        <v>46</v>
      </c>
    </row>
    <row r="80" spans="1:8" ht="18" x14ac:dyDescent="0.2">
      <c r="A80" s="76">
        <v>43831</v>
      </c>
      <c r="B80" s="77">
        <v>0</v>
      </c>
      <c r="C80" s="78" t="s">
        <v>53</v>
      </c>
      <c r="D80" s="78" t="s">
        <v>76</v>
      </c>
      <c r="E80" s="79">
        <v>1368.2</v>
      </c>
      <c r="F80" s="17">
        <v>553558000025545</v>
      </c>
      <c r="G80" s="13">
        <v>43868</v>
      </c>
      <c r="H80" s="15" t="s">
        <v>46</v>
      </c>
    </row>
    <row r="81" spans="1:8" ht="18" x14ac:dyDescent="0.2">
      <c r="A81" s="76" t="s">
        <v>117</v>
      </c>
      <c r="B81" s="77">
        <v>0</v>
      </c>
      <c r="C81" s="78" t="s">
        <v>53</v>
      </c>
      <c r="D81" s="78" t="s">
        <v>102</v>
      </c>
      <c r="E81" s="79">
        <v>56</v>
      </c>
      <c r="F81" s="17">
        <v>553558000025545</v>
      </c>
      <c r="G81" s="13">
        <v>43868</v>
      </c>
      <c r="H81" s="15" t="s">
        <v>46</v>
      </c>
    </row>
    <row r="82" spans="1:8" ht="18" x14ac:dyDescent="0.2">
      <c r="A82" s="76">
        <v>43831</v>
      </c>
      <c r="B82" s="77">
        <v>0</v>
      </c>
      <c r="C82" s="84" t="s">
        <v>64</v>
      </c>
      <c r="D82" s="85" t="s">
        <v>76</v>
      </c>
      <c r="E82" s="86">
        <v>1405.2</v>
      </c>
      <c r="F82" s="18">
        <v>553558000025675</v>
      </c>
      <c r="G82" s="13">
        <v>43868</v>
      </c>
      <c r="H82" s="16" t="s">
        <v>46</v>
      </c>
    </row>
    <row r="83" spans="1:8" ht="18" x14ac:dyDescent="0.2">
      <c r="A83" s="76" t="s">
        <v>117</v>
      </c>
      <c r="B83" s="77">
        <v>0</v>
      </c>
      <c r="C83" s="84" t="s">
        <v>64</v>
      </c>
      <c r="D83" s="85" t="s">
        <v>102</v>
      </c>
      <c r="E83" s="86">
        <v>53</v>
      </c>
      <c r="F83" s="18">
        <v>553558000025675</v>
      </c>
      <c r="G83" s="13">
        <v>43868</v>
      </c>
      <c r="H83" s="16" t="s">
        <v>46</v>
      </c>
    </row>
    <row r="84" spans="1:8" ht="18" x14ac:dyDescent="0.2">
      <c r="A84" s="76">
        <v>43831</v>
      </c>
      <c r="B84" s="77">
        <v>0</v>
      </c>
      <c r="C84" s="78" t="s">
        <v>77</v>
      </c>
      <c r="D84" s="78" t="s">
        <v>76</v>
      </c>
      <c r="E84" s="79">
        <v>1656.2</v>
      </c>
      <c r="F84" s="17">
        <v>553558000025738</v>
      </c>
      <c r="G84" s="13">
        <v>43868</v>
      </c>
      <c r="H84" s="15" t="s">
        <v>46</v>
      </c>
    </row>
    <row r="85" spans="1:8" ht="18" x14ac:dyDescent="0.2">
      <c r="A85" s="76" t="s">
        <v>117</v>
      </c>
      <c r="B85" s="77">
        <v>0</v>
      </c>
      <c r="C85" s="78" t="s">
        <v>77</v>
      </c>
      <c r="D85" s="78" t="s">
        <v>102</v>
      </c>
      <c r="E85" s="79">
        <v>73.33</v>
      </c>
      <c r="F85" s="17">
        <v>553558000025738</v>
      </c>
      <c r="G85" s="13">
        <v>43868</v>
      </c>
      <c r="H85" s="15" t="s">
        <v>46</v>
      </c>
    </row>
    <row r="86" spans="1:8" ht="18" x14ac:dyDescent="0.2">
      <c r="A86" s="76">
        <v>43831</v>
      </c>
      <c r="B86" s="77">
        <v>0</v>
      </c>
      <c r="C86" s="78" t="s">
        <v>105</v>
      </c>
      <c r="D86" s="78" t="s">
        <v>76</v>
      </c>
      <c r="E86" s="79">
        <v>1308.2</v>
      </c>
      <c r="F86" s="17">
        <v>553558000025658</v>
      </c>
      <c r="G86" s="13">
        <v>43868</v>
      </c>
      <c r="H86" s="15" t="s">
        <v>46</v>
      </c>
    </row>
    <row r="87" spans="1:8" ht="18" x14ac:dyDescent="0.2">
      <c r="A87" s="76" t="s">
        <v>117</v>
      </c>
      <c r="B87" s="77">
        <v>0</v>
      </c>
      <c r="C87" s="78" t="s">
        <v>105</v>
      </c>
      <c r="D87" s="78" t="s">
        <v>102</v>
      </c>
      <c r="E87" s="79">
        <v>9.67</v>
      </c>
      <c r="F87" s="17">
        <v>553558000025658</v>
      </c>
      <c r="G87" s="13">
        <v>43868</v>
      </c>
      <c r="H87" s="15" t="s">
        <v>46</v>
      </c>
    </row>
    <row r="88" spans="1:8" ht="18" x14ac:dyDescent="0.2">
      <c r="A88" s="76">
        <v>43831</v>
      </c>
      <c r="B88" s="77">
        <v>0</v>
      </c>
      <c r="C88" s="78" t="s">
        <v>107</v>
      </c>
      <c r="D88" s="78" t="s">
        <v>76</v>
      </c>
      <c r="E88" s="79">
        <v>1240.2</v>
      </c>
      <c r="F88" s="17">
        <v>556761000046197</v>
      </c>
      <c r="G88" s="13">
        <v>43868</v>
      </c>
      <c r="H88" s="15" t="s">
        <v>46</v>
      </c>
    </row>
    <row r="89" spans="1:8" ht="18" x14ac:dyDescent="0.2">
      <c r="A89" s="76">
        <v>43831</v>
      </c>
      <c r="B89" s="77">
        <v>0</v>
      </c>
      <c r="C89" s="78" t="s">
        <v>54</v>
      </c>
      <c r="D89" s="78" t="s">
        <v>76</v>
      </c>
      <c r="E89" s="79">
        <v>1307.2</v>
      </c>
      <c r="F89" s="17">
        <v>557039000010124</v>
      </c>
      <c r="G89" s="13">
        <v>43868</v>
      </c>
      <c r="H89" s="15" t="s">
        <v>46</v>
      </c>
    </row>
    <row r="90" spans="1:8" ht="18" x14ac:dyDescent="0.2">
      <c r="A90" s="76" t="s">
        <v>117</v>
      </c>
      <c r="B90" s="77">
        <v>0</v>
      </c>
      <c r="C90" s="78" t="s">
        <v>54</v>
      </c>
      <c r="D90" s="78" t="s">
        <v>102</v>
      </c>
      <c r="E90" s="79">
        <v>58.33</v>
      </c>
      <c r="F90" s="17">
        <v>557039000010124</v>
      </c>
      <c r="G90" s="13">
        <v>43868</v>
      </c>
      <c r="H90" s="15" t="s">
        <v>46</v>
      </c>
    </row>
    <row r="91" spans="1:8" ht="18" x14ac:dyDescent="0.2">
      <c r="A91" s="76">
        <v>43831</v>
      </c>
      <c r="B91" s="77">
        <v>0</v>
      </c>
      <c r="C91" s="78" t="s">
        <v>55</v>
      </c>
      <c r="D91" s="78" t="s">
        <v>76</v>
      </c>
      <c r="E91" s="79">
        <v>1466.2</v>
      </c>
      <c r="F91" s="17">
        <v>557039000010461</v>
      </c>
      <c r="G91" s="13">
        <v>43868</v>
      </c>
      <c r="H91" s="15" t="s">
        <v>46</v>
      </c>
    </row>
    <row r="92" spans="1:8" ht="18" x14ac:dyDescent="0.2">
      <c r="A92" s="76" t="s">
        <v>117</v>
      </c>
      <c r="B92" s="77">
        <v>0</v>
      </c>
      <c r="C92" s="78" t="s">
        <v>55</v>
      </c>
      <c r="D92" s="78" t="s">
        <v>102</v>
      </c>
      <c r="E92" s="79">
        <v>59.33</v>
      </c>
      <c r="F92" s="17">
        <v>557039000010461</v>
      </c>
      <c r="G92" s="13">
        <v>43868</v>
      </c>
      <c r="H92" s="15" t="s">
        <v>46</v>
      </c>
    </row>
    <row r="93" spans="1:8" ht="18" x14ac:dyDescent="0.2">
      <c r="A93" s="76">
        <v>43831</v>
      </c>
      <c r="B93" s="77">
        <v>0</v>
      </c>
      <c r="C93" s="78" t="s">
        <v>106</v>
      </c>
      <c r="D93" s="78" t="s">
        <v>76</v>
      </c>
      <c r="E93" s="79">
        <v>1366.2</v>
      </c>
      <c r="F93" s="17">
        <v>557039000015418</v>
      </c>
      <c r="G93" s="13">
        <v>43868</v>
      </c>
      <c r="H93" s="15" t="s">
        <v>46</v>
      </c>
    </row>
    <row r="94" spans="1:8" ht="18" x14ac:dyDescent="0.2">
      <c r="A94" s="76">
        <v>43831</v>
      </c>
      <c r="B94" s="77">
        <v>150</v>
      </c>
      <c r="C94" s="78" t="s">
        <v>76</v>
      </c>
      <c r="D94" s="78" t="s">
        <v>112</v>
      </c>
      <c r="E94" s="83">
        <v>2644.2</v>
      </c>
      <c r="F94" s="80">
        <v>20701</v>
      </c>
      <c r="G94" s="13">
        <v>43868</v>
      </c>
      <c r="H94" s="15" t="s">
        <v>56</v>
      </c>
    </row>
    <row r="95" spans="1:8" ht="18" x14ac:dyDescent="0.2">
      <c r="A95" s="76">
        <v>43862</v>
      </c>
      <c r="B95" s="77">
        <v>13113</v>
      </c>
      <c r="C95" s="78" t="s">
        <v>151</v>
      </c>
      <c r="D95" s="78" t="s">
        <v>164</v>
      </c>
      <c r="E95" s="79">
        <v>1.2</v>
      </c>
      <c r="F95" s="17">
        <v>810381200205387</v>
      </c>
      <c r="G95" s="13">
        <v>43868</v>
      </c>
      <c r="H95" s="15" t="s">
        <v>44</v>
      </c>
    </row>
    <row r="96" spans="1:8" ht="18" x14ac:dyDescent="0.2">
      <c r="A96" s="76">
        <v>43862</v>
      </c>
      <c r="B96" s="77">
        <v>13113</v>
      </c>
      <c r="C96" s="78" t="s">
        <v>151</v>
      </c>
      <c r="D96" s="78" t="s">
        <v>164</v>
      </c>
      <c r="E96" s="79">
        <v>1.2</v>
      </c>
      <c r="F96" s="17">
        <v>810381200205388</v>
      </c>
      <c r="G96" s="13">
        <v>43868</v>
      </c>
      <c r="H96" s="15" t="s">
        <v>44</v>
      </c>
    </row>
    <row r="97" spans="1:8" ht="18" x14ac:dyDescent="0.2">
      <c r="A97" s="76">
        <v>43862</v>
      </c>
      <c r="B97" s="77">
        <v>13113</v>
      </c>
      <c r="C97" s="78" t="s">
        <v>151</v>
      </c>
      <c r="D97" s="78" t="s">
        <v>164</v>
      </c>
      <c r="E97" s="79">
        <v>1.2</v>
      </c>
      <c r="F97" s="17">
        <v>810381200205389</v>
      </c>
      <c r="G97" s="13">
        <v>43868</v>
      </c>
      <c r="H97" s="15" t="s">
        <v>44</v>
      </c>
    </row>
    <row r="98" spans="1:8" ht="18" x14ac:dyDescent="0.2">
      <c r="A98" s="76">
        <v>43862</v>
      </c>
      <c r="B98" s="77">
        <v>13113</v>
      </c>
      <c r="C98" s="78" t="s">
        <v>151</v>
      </c>
      <c r="D98" s="78" t="s">
        <v>164</v>
      </c>
      <c r="E98" s="79">
        <v>1.2</v>
      </c>
      <c r="F98" s="17">
        <v>810381200205390</v>
      </c>
      <c r="G98" s="13">
        <v>43868</v>
      </c>
      <c r="H98" s="15" t="s">
        <v>44</v>
      </c>
    </row>
    <row r="99" spans="1:8" ht="18" x14ac:dyDescent="0.2">
      <c r="A99" s="76">
        <v>43854</v>
      </c>
      <c r="B99" s="77">
        <v>276</v>
      </c>
      <c r="C99" s="78" t="s">
        <v>165</v>
      </c>
      <c r="D99" s="78" t="s">
        <v>166</v>
      </c>
      <c r="E99" s="79">
        <v>600</v>
      </c>
      <c r="F99" s="17">
        <v>553558000025398</v>
      </c>
      <c r="G99" s="13">
        <v>43871</v>
      </c>
      <c r="H99" s="15" t="s">
        <v>46</v>
      </c>
    </row>
    <row r="100" spans="1:8" ht="18" x14ac:dyDescent="0.2">
      <c r="A100" s="76">
        <v>43864</v>
      </c>
      <c r="B100" s="77">
        <v>1163696</v>
      </c>
      <c r="C100" s="78" t="s">
        <v>71</v>
      </c>
      <c r="D100" s="78" t="s">
        <v>167</v>
      </c>
      <c r="E100" s="79">
        <v>512.16999999999996</v>
      </c>
      <c r="F100" s="80">
        <v>21001</v>
      </c>
      <c r="G100" s="13">
        <v>43871</v>
      </c>
      <c r="H100" s="15" t="s">
        <v>42</v>
      </c>
    </row>
    <row r="101" spans="1:8" ht="18" x14ac:dyDescent="0.2">
      <c r="A101" s="76">
        <v>43857</v>
      </c>
      <c r="B101" s="77">
        <v>244414</v>
      </c>
      <c r="C101" s="78" t="s">
        <v>139</v>
      </c>
      <c r="D101" s="78" t="s">
        <v>140</v>
      </c>
      <c r="E101" s="79">
        <v>1661.4</v>
      </c>
      <c r="F101" s="80">
        <v>21002</v>
      </c>
      <c r="G101" s="13">
        <v>43871</v>
      </c>
      <c r="H101" s="15" t="s">
        <v>42</v>
      </c>
    </row>
    <row r="102" spans="1:8" ht="18" x14ac:dyDescent="0.2">
      <c r="A102" s="76">
        <v>43833</v>
      </c>
      <c r="B102" s="77">
        <v>602370</v>
      </c>
      <c r="C102" s="78" t="s">
        <v>168</v>
      </c>
      <c r="D102" s="78" t="s">
        <v>169</v>
      </c>
      <c r="E102" s="79">
        <v>5437.2</v>
      </c>
      <c r="F102" s="80">
        <v>21003</v>
      </c>
      <c r="G102" s="13">
        <v>43871</v>
      </c>
      <c r="H102" s="15" t="s">
        <v>42</v>
      </c>
    </row>
    <row r="103" spans="1:8" ht="18" x14ac:dyDescent="0.2">
      <c r="A103" s="76">
        <v>43862</v>
      </c>
      <c r="B103" s="77">
        <v>13113</v>
      </c>
      <c r="C103" s="78" t="s">
        <v>151</v>
      </c>
      <c r="D103" s="78" t="s">
        <v>164</v>
      </c>
      <c r="E103" s="79">
        <v>1.2</v>
      </c>
      <c r="F103" s="17">
        <v>800411200045322</v>
      </c>
      <c r="G103" s="13">
        <v>43871</v>
      </c>
      <c r="H103" s="15" t="s">
        <v>44</v>
      </c>
    </row>
    <row r="104" spans="1:8" ht="18" x14ac:dyDescent="0.2">
      <c r="A104" s="76">
        <v>43862</v>
      </c>
      <c r="B104" s="77">
        <v>10</v>
      </c>
      <c r="C104" s="78" t="s">
        <v>48</v>
      </c>
      <c r="D104" s="78" t="s">
        <v>170</v>
      </c>
      <c r="E104" s="79">
        <v>300</v>
      </c>
      <c r="F104" s="17">
        <v>551819000050062</v>
      </c>
      <c r="G104" s="13">
        <v>43872</v>
      </c>
      <c r="H104" s="15" t="s">
        <v>46</v>
      </c>
    </row>
    <row r="105" spans="1:8" ht="18" x14ac:dyDescent="0.2">
      <c r="A105" s="76">
        <v>43862</v>
      </c>
      <c r="B105" s="77">
        <v>11</v>
      </c>
      <c r="C105" s="78" t="s">
        <v>172</v>
      </c>
      <c r="D105" s="78" t="s">
        <v>170</v>
      </c>
      <c r="E105" s="79">
        <v>300</v>
      </c>
      <c r="F105" s="17">
        <v>551819510050075</v>
      </c>
      <c r="G105" s="13">
        <v>43872</v>
      </c>
      <c r="H105" s="15" t="s">
        <v>46</v>
      </c>
    </row>
    <row r="106" spans="1:8" ht="18" x14ac:dyDescent="0.2">
      <c r="A106" s="76">
        <v>43862</v>
      </c>
      <c r="B106" s="77">
        <v>14</v>
      </c>
      <c r="C106" s="78" t="s">
        <v>171</v>
      </c>
      <c r="D106" s="78" t="s">
        <v>170</v>
      </c>
      <c r="E106" s="79">
        <v>137</v>
      </c>
      <c r="F106" s="17">
        <v>551819510050084</v>
      </c>
      <c r="G106" s="13">
        <v>43872</v>
      </c>
      <c r="H106" s="15" t="s">
        <v>46</v>
      </c>
    </row>
    <row r="107" spans="1:8" ht="18" x14ac:dyDescent="0.2">
      <c r="A107" s="76">
        <v>43862</v>
      </c>
      <c r="B107" s="77">
        <v>13</v>
      </c>
      <c r="C107" s="78" t="s">
        <v>103</v>
      </c>
      <c r="D107" s="78" t="s">
        <v>170</v>
      </c>
      <c r="E107" s="79">
        <v>300</v>
      </c>
      <c r="F107" s="17">
        <v>551819510055703</v>
      </c>
      <c r="G107" s="13">
        <v>43872</v>
      </c>
      <c r="H107" s="15" t="s">
        <v>46</v>
      </c>
    </row>
    <row r="108" spans="1:8" ht="18" x14ac:dyDescent="0.2">
      <c r="A108" s="76">
        <v>43862</v>
      </c>
      <c r="B108" s="77">
        <v>12</v>
      </c>
      <c r="C108" s="78" t="s">
        <v>173</v>
      </c>
      <c r="D108" s="78" t="s">
        <v>170</v>
      </c>
      <c r="E108" s="79">
        <v>300</v>
      </c>
      <c r="F108" s="17">
        <v>551819510055709</v>
      </c>
      <c r="G108" s="13">
        <v>43872</v>
      </c>
      <c r="H108" s="15" t="s">
        <v>46</v>
      </c>
    </row>
    <row r="109" spans="1:8" ht="18" x14ac:dyDescent="0.2">
      <c r="A109" s="76">
        <v>43862</v>
      </c>
      <c r="B109" s="77">
        <v>8</v>
      </c>
      <c r="C109" s="78" t="s">
        <v>240</v>
      </c>
      <c r="D109" s="78" t="s">
        <v>174</v>
      </c>
      <c r="E109" s="79">
        <v>300</v>
      </c>
      <c r="F109" s="17">
        <v>553558000017353</v>
      </c>
      <c r="G109" s="13">
        <v>43872</v>
      </c>
      <c r="H109" s="15" t="s">
        <v>46</v>
      </c>
    </row>
    <row r="110" spans="1:8" ht="18" x14ac:dyDescent="0.2">
      <c r="A110" s="76">
        <v>43862</v>
      </c>
      <c r="B110" s="77">
        <v>9</v>
      </c>
      <c r="C110" s="78" t="s">
        <v>175</v>
      </c>
      <c r="D110" s="78" t="s">
        <v>170</v>
      </c>
      <c r="E110" s="79">
        <v>300</v>
      </c>
      <c r="F110" s="17">
        <v>553558510018517</v>
      </c>
      <c r="G110" s="13">
        <v>43872</v>
      </c>
      <c r="H110" s="15" t="s">
        <v>46</v>
      </c>
    </row>
    <row r="111" spans="1:8" ht="18" x14ac:dyDescent="0.2">
      <c r="A111" s="76">
        <v>43859</v>
      </c>
      <c r="B111" s="77">
        <v>244887</v>
      </c>
      <c r="C111" s="78" t="s">
        <v>139</v>
      </c>
      <c r="D111" s="78" t="s">
        <v>176</v>
      </c>
      <c r="E111" s="79">
        <v>1753.5</v>
      </c>
      <c r="F111" s="80">
        <v>21101</v>
      </c>
      <c r="G111" s="13">
        <v>43872</v>
      </c>
      <c r="H111" s="15" t="s">
        <v>42</v>
      </c>
    </row>
    <row r="112" spans="1:8" ht="18" x14ac:dyDescent="0.2">
      <c r="A112" s="76">
        <v>43862</v>
      </c>
      <c r="B112" s="12">
        <v>513808622449</v>
      </c>
      <c r="C112" s="78" t="s">
        <v>146</v>
      </c>
      <c r="D112" s="78" t="s">
        <v>181</v>
      </c>
      <c r="E112" s="79">
        <v>397.25</v>
      </c>
      <c r="F112" s="80">
        <v>21102</v>
      </c>
      <c r="G112" s="13">
        <v>43872</v>
      </c>
      <c r="H112" s="15" t="s">
        <v>41</v>
      </c>
    </row>
    <row r="113" spans="1:8" ht="18" x14ac:dyDescent="0.2">
      <c r="A113" s="76">
        <v>43862</v>
      </c>
      <c r="B113" s="12">
        <v>523307417627</v>
      </c>
      <c r="C113" s="78" t="s">
        <v>146</v>
      </c>
      <c r="D113" s="78" t="s">
        <v>182</v>
      </c>
      <c r="E113" s="79">
        <v>1771.05</v>
      </c>
      <c r="F113" s="80">
        <v>21103</v>
      </c>
      <c r="G113" s="13">
        <v>43872</v>
      </c>
      <c r="H113" s="15" t="s">
        <v>41</v>
      </c>
    </row>
    <row r="114" spans="1:8" ht="18" x14ac:dyDescent="0.2">
      <c r="A114" s="76">
        <v>43862</v>
      </c>
      <c r="B114" s="77">
        <v>13113</v>
      </c>
      <c r="C114" s="78" t="s">
        <v>151</v>
      </c>
      <c r="D114" s="78" t="s">
        <v>164</v>
      </c>
      <c r="E114" s="79">
        <v>1.2</v>
      </c>
      <c r="F114" s="17">
        <v>820421200167601</v>
      </c>
      <c r="G114" s="13">
        <v>43872</v>
      </c>
      <c r="H114" s="15" t="s">
        <v>44</v>
      </c>
    </row>
    <row r="115" spans="1:8" ht="18" x14ac:dyDescent="0.2">
      <c r="A115" s="76">
        <v>43862</v>
      </c>
      <c r="B115" s="77">
        <v>13113</v>
      </c>
      <c r="C115" s="78" t="s">
        <v>151</v>
      </c>
      <c r="D115" s="78" t="s">
        <v>164</v>
      </c>
      <c r="E115" s="79">
        <v>1.2</v>
      </c>
      <c r="F115" s="17">
        <v>820421200167602</v>
      </c>
      <c r="G115" s="13">
        <v>43872</v>
      </c>
      <c r="H115" s="15" t="s">
        <v>44</v>
      </c>
    </row>
    <row r="116" spans="1:8" ht="18" x14ac:dyDescent="0.2">
      <c r="A116" s="76">
        <v>43862</v>
      </c>
      <c r="B116" s="77">
        <v>13113</v>
      </c>
      <c r="C116" s="78" t="s">
        <v>151</v>
      </c>
      <c r="D116" s="78" t="s">
        <v>164</v>
      </c>
      <c r="E116" s="79">
        <v>1.2</v>
      </c>
      <c r="F116" s="17">
        <v>820421200167603</v>
      </c>
      <c r="G116" s="13">
        <v>43872</v>
      </c>
      <c r="H116" s="15" t="s">
        <v>44</v>
      </c>
    </row>
    <row r="117" spans="1:8" ht="18" x14ac:dyDescent="0.2">
      <c r="A117" s="76">
        <v>43862</v>
      </c>
      <c r="B117" s="77">
        <v>13113</v>
      </c>
      <c r="C117" s="78" t="s">
        <v>151</v>
      </c>
      <c r="D117" s="78" t="s">
        <v>164</v>
      </c>
      <c r="E117" s="79">
        <v>1.2</v>
      </c>
      <c r="F117" s="17">
        <v>820421200167604</v>
      </c>
      <c r="G117" s="13">
        <v>43872</v>
      </c>
      <c r="H117" s="15" t="s">
        <v>44</v>
      </c>
    </row>
    <row r="118" spans="1:8" ht="18" x14ac:dyDescent="0.2">
      <c r="A118" s="76">
        <v>43862</v>
      </c>
      <c r="B118" s="77">
        <v>13113</v>
      </c>
      <c r="C118" s="78" t="s">
        <v>151</v>
      </c>
      <c r="D118" s="78" t="s">
        <v>164</v>
      </c>
      <c r="E118" s="79">
        <v>1.2</v>
      </c>
      <c r="F118" s="17">
        <v>820421100167605</v>
      </c>
      <c r="G118" s="13">
        <v>43872</v>
      </c>
      <c r="H118" s="15" t="s">
        <v>44</v>
      </c>
    </row>
    <row r="119" spans="1:8" ht="18" x14ac:dyDescent="0.2">
      <c r="A119" s="76">
        <v>43862</v>
      </c>
      <c r="B119" s="77">
        <v>13113</v>
      </c>
      <c r="C119" s="78" t="s">
        <v>151</v>
      </c>
      <c r="D119" s="78" t="s">
        <v>164</v>
      </c>
      <c r="E119" s="79">
        <v>1.2</v>
      </c>
      <c r="F119" s="17">
        <v>820421200258637</v>
      </c>
      <c r="G119" s="13">
        <v>43872</v>
      </c>
      <c r="H119" s="15" t="s">
        <v>44</v>
      </c>
    </row>
    <row r="120" spans="1:8" ht="18" x14ac:dyDescent="0.2">
      <c r="A120" s="76">
        <v>43862</v>
      </c>
      <c r="B120" s="77">
        <v>13113</v>
      </c>
      <c r="C120" s="78" t="s">
        <v>151</v>
      </c>
      <c r="D120" s="78" t="s">
        <v>164</v>
      </c>
      <c r="E120" s="79">
        <v>1.2</v>
      </c>
      <c r="F120" s="17">
        <v>820421200258638</v>
      </c>
      <c r="G120" s="13">
        <v>43872</v>
      </c>
      <c r="H120" s="15" t="s">
        <v>44</v>
      </c>
    </row>
    <row r="121" spans="1:8" ht="18" x14ac:dyDescent="0.2">
      <c r="A121" s="76">
        <v>43846</v>
      </c>
      <c r="B121" s="77">
        <v>132088</v>
      </c>
      <c r="C121" s="78" t="s">
        <v>183</v>
      </c>
      <c r="D121" s="78" t="s">
        <v>115</v>
      </c>
      <c r="E121" s="79">
        <v>621.96</v>
      </c>
      <c r="F121" s="80">
        <v>21301</v>
      </c>
      <c r="G121" s="13">
        <v>43874</v>
      </c>
      <c r="H121" s="15" t="s">
        <v>42</v>
      </c>
    </row>
    <row r="122" spans="1:8" ht="18" x14ac:dyDescent="0.2">
      <c r="A122" s="76">
        <v>43853</v>
      </c>
      <c r="B122" s="77" t="s">
        <v>184</v>
      </c>
      <c r="C122" s="78" t="s">
        <v>65</v>
      </c>
      <c r="D122" s="78" t="s">
        <v>45</v>
      </c>
      <c r="E122" s="79">
        <v>3858</v>
      </c>
      <c r="F122" s="17">
        <v>550583000126863</v>
      </c>
      <c r="G122" s="13">
        <v>43875</v>
      </c>
      <c r="H122" s="15" t="s">
        <v>46</v>
      </c>
    </row>
    <row r="123" spans="1:8" ht="18" x14ac:dyDescent="0.2">
      <c r="A123" s="76">
        <v>43867</v>
      </c>
      <c r="B123" s="77">
        <v>0</v>
      </c>
      <c r="C123" s="78" t="s">
        <v>104</v>
      </c>
      <c r="D123" s="78" t="s">
        <v>109</v>
      </c>
      <c r="E123" s="83">
        <v>1539.07</v>
      </c>
      <c r="F123" s="17">
        <v>552062510006152</v>
      </c>
      <c r="G123" s="13">
        <v>43875</v>
      </c>
      <c r="H123" s="15" t="s">
        <v>46</v>
      </c>
    </row>
    <row r="124" spans="1:8" ht="18" x14ac:dyDescent="0.2">
      <c r="A124" s="76">
        <v>43840</v>
      </c>
      <c r="B124" s="96">
        <v>553558000023398</v>
      </c>
      <c r="C124" s="78" t="s">
        <v>241</v>
      </c>
      <c r="D124" s="78" t="s">
        <v>242</v>
      </c>
      <c r="E124" s="83">
        <v>10000</v>
      </c>
      <c r="F124" s="17">
        <v>553558000025398</v>
      </c>
      <c r="G124" s="13">
        <v>43875</v>
      </c>
      <c r="H124" s="15" t="s">
        <v>46</v>
      </c>
    </row>
    <row r="125" spans="1:8" ht="18" x14ac:dyDescent="0.2">
      <c r="A125" s="76">
        <v>43850</v>
      </c>
      <c r="B125" s="77">
        <v>198594</v>
      </c>
      <c r="C125" s="78" t="s">
        <v>185</v>
      </c>
      <c r="D125" s="78" t="s">
        <v>186</v>
      </c>
      <c r="E125" s="79">
        <v>4784</v>
      </c>
      <c r="F125" s="80">
        <v>21401</v>
      </c>
      <c r="G125" s="13">
        <v>43875</v>
      </c>
      <c r="H125" s="15" t="s">
        <v>42</v>
      </c>
    </row>
    <row r="126" spans="1:8" ht="18" x14ac:dyDescent="0.2">
      <c r="A126" s="76">
        <v>43862</v>
      </c>
      <c r="B126" s="77">
        <v>13113</v>
      </c>
      <c r="C126" s="78" t="s">
        <v>151</v>
      </c>
      <c r="D126" s="78" t="s">
        <v>164</v>
      </c>
      <c r="E126" s="79">
        <v>1.2</v>
      </c>
      <c r="F126" s="17">
        <v>820451200199564</v>
      </c>
      <c r="G126" s="13">
        <v>43875</v>
      </c>
      <c r="H126" s="15" t="s">
        <v>44</v>
      </c>
    </row>
    <row r="127" spans="1:8" ht="18" x14ac:dyDescent="0.2">
      <c r="A127" s="76">
        <v>43862</v>
      </c>
      <c r="B127" s="77">
        <v>13113</v>
      </c>
      <c r="C127" s="78" t="s">
        <v>151</v>
      </c>
      <c r="D127" s="78" t="s">
        <v>164</v>
      </c>
      <c r="E127" s="79">
        <v>1.2</v>
      </c>
      <c r="F127" s="17">
        <v>830451200019731</v>
      </c>
      <c r="G127" s="13">
        <v>43875</v>
      </c>
      <c r="H127" s="15" t="s">
        <v>44</v>
      </c>
    </row>
    <row r="128" spans="1:8" ht="18" x14ac:dyDescent="0.2">
      <c r="A128" s="76">
        <v>43862</v>
      </c>
      <c r="B128" s="77">
        <v>13113</v>
      </c>
      <c r="C128" s="78" t="s">
        <v>151</v>
      </c>
      <c r="D128" s="78" t="s">
        <v>164</v>
      </c>
      <c r="E128" s="79">
        <v>1.2</v>
      </c>
      <c r="F128" s="17">
        <v>830451200019732</v>
      </c>
      <c r="G128" s="13">
        <v>43875</v>
      </c>
      <c r="H128" s="15" t="s">
        <v>44</v>
      </c>
    </row>
    <row r="129" spans="1:8" ht="18" x14ac:dyDescent="0.2">
      <c r="A129" s="76">
        <v>43862</v>
      </c>
      <c r="B129" s="96">
        <v>4804072942137180</v>
      </c>
      <c r="C129" s="78" t="s">
        <v>188</v>
      </c>
      <c r="D129" s="78" t="s">
        <v>187</v>
      </c>
      <c r="E129" s="83">
        <v>37.93</v>
      </c>
      <c r="F129" s="80">
        <v>21701</v>
      </c>
      <c r="G129" s="13">
        <v>43878</v>
      </c>
      <c r="H129" s="15" t="s">
        <v>56</v>
      </c>
    </row>
    <row r="130" spans="1:8" ht="18" x14ac:dyDescent="0.2">
      <c r="A130" s="76" t="s">
        <v>189</v>
      </c>
      <c r="B130" s="77">
        <v>172183</v>
      </c>
      <c r="C130" s="78" t="s">
        <v>108</v>
      </c>
      <c r="D130" s="78" t="s">
        <v>190</v>
      </c>
      <c r="E130" s="79">
        <v>362.44</v>
      </c>
      <c r="F130" s="80">
        <v>21702</v>
      </c>
      <c r="G130" s="13">
        <v>43878</v>
      </c>
      <c r="H130" s="15" t="s">
        <v>42</v>
      </c>
    </row>
    <row r="131" spans="1:8" ht="18" x14ac:dyDescent="0.2">
      <c r="A131" s="76">
        <v>43861</v>
      </c>
      <c r="B131" s="77">
        <v>245256</v>
      </c>
      <c r="C131" s="78" t="s">
        <v>139</v>
      </c>
      <c r="D131" s="78" t="s">
        <v>140</v>
      </c>
      <c r="E131" s="79">
        <v>1661.4</v>
      </c>
      <c r="F131" s="80">
        <v>21703</v>
      </c>
      <c r="G131" s="13">
        <v>43878</v>
      </c>
      <c r="H131" s="15" t="s">
        <v>42</v>
      </c>
    </row>
    <row r="132" spans="1:8" ht="18" x14ac:dyDescent="0.2">
      <c r="A132" s="76">
        <v>43852</v>
      </c>
      <c r="B132" s="77" t="s">
        <v>191</v>
      </c>
      <c r="C132" s="78" t="s">
        <v>137</v>
      </c>
      <c r="D132" s="78" t="s">
        <v>138</v>
      </c>
      <c r="E132" s="79">
        <v>2032</v>
      </c>
      <c r="F132" s="80">
        <v>21704</v>
      </c>
      <c r="G132" s="13">
        <v>43878</v>
      </c>
      <c r="H132" s="15" t="s">
        <v>42</v>
      </c>
    </row>
    <row r="133" spans="1:8" ht="18" x14ac:dyDescent="0.2">
      <c r="A133" s="76">
        <v>43854</v>
      </c>
      <c r="B133" s="77" t="s">
        <v>192</v>
      </c>
      <c r="C133" s="78" t="s">
        <v>193</v>
      </c>
      <c r="D133" s="78" t="s">
        <v>194</v>
      </c>
      <c r="E133" s="79">
        <v>2392</v>
      </c>
      <c r="F133" s="80">
        <v>21705</v>
      </c>
      <c r="G133" s="13">
        <v>43878</v>
      </c>
      <c r="H133" s="15" t="s">
        <v>42</v>
      </c>
    </row>
    <row r="134" spans="1:8" ht="18" x14ac:dyDescent="0.2">
      <c r="A134" s="76">
        <v>43868</v>
      </c>
      <c r="B134" s="77">
        <v>197</v>
      </c>
      <c r="C134" s="78" t="s">
        <v>195</v>
      </c>
      <c r="D134" s="78" t="s">
        <v>196</v>
      </c>
      <c r="E134" s="79">
        <v>2680</v>
      </c>
      <c r="F134" s="80">
        <v>21706</v>
      </c>
      <c r="G134" s="13">
        <v>43878</v>
      </c>
      <c r="H134" s="15" t="s">
        <v>46</v>
      </c>
    </row>
    <row r="135" spans="1:8" ht="18" x14ac:dyDescent="0.2">
      <c r="A135" s="76">
        <v>43862</v>
      </c>
      <c r="B135" s="77">
        <v>13113</v>
      </c>
      <c r="C135" s="78" t="s">
        <v>151</v>
      </c>
      <c r="D135" s="78" t="s">
        <v>72</v>
      </c>
      <c r="E135" s="79">
        <v>10.45</v>
      </c>
      <c r="F135" s="17">
        <v>850481200713357</v>
      </c>
      <c r="G135" s="13">
        <v>43878</v>
      </c>
      <c r="H135" s="15" t="s">
        <v>44</v>
      </c>
    </row>
    <row r="136" spans="1:8" ht="18" x14ac:dyDescent="0.2">
      <c r="A136" s="76">
        <v>43872</v>
      </c>
      <c r="B136" s="77">
        <v>2049</v>
      </c>
      <c r="C136" s="78" t="s">
        <v>149</v>
      </c>
      <c r="D136" s="78" t="s">
        <v>150</v>
      </c>
      <c r="E136" s="79">
        <v>1823.71</v>
      </c>
      <c r="F136" s="80">
        <v>21801</v>
      </c>
      <c r="G136" s="13">
        <v>43879</v>
      </c>
      <c r="H136" s="15" t="s">
        <v>42</v>
      </c>
    </row>
    <row r="137" spans="1:8" ht="18" x14ac:dyDescent="0.2">
      <c r="A137" s="76">
        <v>43865</v>
      </c>
      <c r="B137" s="77" t="s">
        <v>197</v>
      </c>
      <c r="C137" s="78" t="s">
        <v>198</v>
      </c>
      <c r="D137" s="78" t="s">
        <v>75</v>
      </c>
      <c r="E137" s="79">
        <v>755</v>
      </c>
      <c r="F137" s="80">
        <v>21802</v>
      </c>
      <c r="G137" s="13">
        <v>43879</v>
      </c>
      <c r="H137" s="15" t="s">
        <v>42</v>
      </c>
    </row>
    <row r="138" spans="1:8" ht="18" x14ac:dyDescent="0.2">
      <c r="A138" s="76">
        <v>43866</v>
      </c>
      <c r="B138" s="77">
        <v>246036</v>
      </c>
      <c r="C138" s="78" t="s">
        <v>139</v>
      </c>
      <c r="D138" s="78" t="s">
        <v>199</v>
      </c>
      <c r="E138" s="79">
        <v>1485.15</v>
      </c>
      <c r="F138" s="80">
        <v>21803</v>
      </c>
      <c r="G138" s="13">
        <v>43879</v>
      </c>
      <c r="H138" s="15" t="s">
        <v>42</v>
      </c>
    </row>
    <row r="139" spans="1:8" ht="18" x14ac:dyDescent="0.2">
      <c r="A139" s="76">
        <v>43879</v>
      </c>
      <c r="B139" s="77">
        <v>1872</v>
      </c>
      <c r="C139" s="78" t="s">
        <v>200</v>
      </c>
      <c r="D139" s="78" t="s">
        <v>201</v>
      </c>
      <c r="E139" s="79">
        <v>150</v>
      </c>
      <c r="F139" s="80">
        <v>21901</v>
      </c>
      <c r="G139" s="13">
        <v>43880</v>
      </c>
      <c r="H139" s="15" t="s">
        <v>46</v>
      </c>
    </row>
    <row r="140" spans="1:8" ht="18" x14ac:dyDescent="0.2">
      <c r="A140" s="76">
        <v>43862</v>
      </c>
      <c r="B140" s="77">
        <v>13113</v>
      </c>
      <c r="C140" s="78" t="s">
        <v>151</v>
      </c>
      <c r="D140" s="78" t="s">
        <v>72</v>
      </c>
      <c r="E140" s="79">
        <v>10.45</v>
      </c>
      <c r="F140" s="17">
        <v>830501200469341</v>
      </c>
      <c r="G140" s="13">
        <v>43880</v>
      </c>
      <c r="H140" s="15" t="s">
        <v>44</v>
      </c>
    </row>
    <row r="141" spans="1:8" ht="18" x14ac:dyDescent="0.2">
      <c r="A141" s="76">
        <v>43889</v>
      </c>
      <c r="B141" s="87" t="s">
        <v>234</v>
      </c>
      <c r="C141" s="78" t="s">
        <v>235</v>
      </c>
      <c r="D141" s="78" t="s">
        <v>236</v>
      </c>
      <c r="E141" s="83">
        <v>15.86</v>
      </c>
      <c r="F141" s="80">
        <v>22001</v>
      </c>
      <c r="G141" s="13">
        <v>43881</v>
      </c>
      <c r="H141" s="15" t="s">
        <v>56</v>
      </c>
    </row>
    <row r="142" spans="1:8" ht="18" x14ac:dyDescent="0.2">
      <c r="A142" s="76">
        <v>43861</v>
      </c>
      <c r="B142" s="77">
        <v>8301</v>
      </c>
      <c r="C142" s="78" t="s">
        <v>76</v>
      </c>
      <c r="D142" s="78" t="s">
        <v>237</v>
      </c>
      <c r="E142" s="83">
        <v>330.54</v>
      </c>
      <c r="F142" s="80">
        <v>22002</v>
      </c>
      <c r="G142" s="13">
        <v>43881</v>
      </c>
      <c r="H142" s="15" t="s">
        <v>56</v>
      </c>
    </row>
    <row r="143" spans="1:8" ht="18" x14ac:dyDescent="0.2">
      <c r="A143" s="76">
        <v>43831</v>
      </c>
      <c r="B143" s="77">
        <v>2100</v>
      </c>
      <c r="C143" s="78" t="s">
        <v>76</v>
      </c>
      <c r="D143" s="78" t="s">
        <v>127</v>
      </c>
      <c r="E143" s="83">
        <v>11843.19</v>
      </c>
      <c r="F143" s="80">
        <v>22003</v>
      </c>
      <c r="G143" s="13">
        <v>43881</v>
      </c>
      <c r="H143" s="15" t="s">
        <v>56</v>
      </c>
    </row>
    <row r="144" spans="1:8" ht="18" x14ac:dyDescent="0.2">
      <c r="A144" s="76">
        <v>43831</v>
      </c>
      <c r="B144" s="77">
        <v>2100</v>
      </c>
      <c r="C144" s="78" t="s">
        <v>76</v>
      </c>
      <c r="D144" s="78" t="s">
        <v>239</v>
      </c>
      <c r="E144" s="83">
        <v>182.48</v>
      </c>
      <c r="F144" s="80">
        <v>22004</v>
      </c>
      <c r="G144" s="13">
        <v>43881</v>
      </c>
      <c r="H144" s="15" t="s">
        <v>56</v>
      </c>
    </row>
    <row r="145" spans="1:8" ht="18" x14ac:dyDescent="0.2">
      <c r="A145" s="76" t="s">
        <v>202</v>
      </c>
      <c r="B145" s="77">
        <v>3208</v>
      </c>
      <c r="C145" s="78" t="s">
        <v>131</v>
      </c>
      <c r="D145" s="78" t="s">
        <v>132</v>
      </c>
      <c r="E145" s="83">
        <v>1724.38</v>
      </c>
      <c r="F145" s="80">
        <v>22005</v>
      </c>
      <c r="G145" s="13">
        <v>43881</v>
      </c>
      <c r="H145" s="15" t="s">
        <v>56</v>
      </c>
    </row>
    <row r="146" spans="1:8" ht="18" x14ac:dyDescent="0.2">
      <c r="A146" s="76">
        <v>43890</v>
      </c>
      <c r="B146" s="77">
        <v>561</v>
      </c>
      <c r="C146" s="78" t="s">
        <v>76</v>
      </c>
      <c r="D146" s="78" t="s">
        <v>238</v>
      </c>
      <c r="E146" s="83">
        <v>480.13</v>
      </c>
      <c r="F146" s="80">
        <v>22006</v>
      </c>
      <c r="G146" s="13">
        <v>43881</v>
      </c>
      <c r="H146" s="15" t="s">
        <v>56</v>
      </c>
    </row>
    <row r="147" spans="1:8" ht="18" x14ac:dyDescent="0.2">
      <c r="A147" s="76">
        <v>43862</v>
      </c>
      <c r="B147" s="77">
        <v>13113</v>
      </c>
      <c r="C147" s="78" t="s">
        <v>151</v>
      </c>
      <c r="D147" s="78" t="s">
        <v>80</v>
      </c>
      <c r="E147" s="79">
        <v>84</v>
      </c>
      <c r="F147" s="17">
        <v>880511000502481</v>
      </c>
      <c r="G147" s="13">
        <v>43882</v>
      </c>
      <c r="H147" s="15" t="s">
        <v>44</v>
      </c>
    </row>
    <row r="148" spans="1:8" ht="18" x14ac:dyDescent="0.2">
      <c r="A148" s="76">
        <v>43853</v>
      </c>
      <c r="B148" s="77" t="s">
        <v>224</v>
      </c>
      <c r="C148" s="78" t="s">
        <v>65</v>
      </c>
      <c r="D148" s="78" t="s">
        <v>45</v>
      </c>
      <c r="E148" s="79">
        <v>3976</v>
      </c>
      <c r="F148" s="17">
        <v>550583000126863</v>
      </c>
      <c r="G148" s="13">
        <v>43882</v>
      </c>
      <c r="H148" s="15" t="s">
        <v>46</v>
      </c>
    </row>
    <row r="149" spans="1:8" ht="18" x14ac:dyDescent="0.2">
      <c r="A149" s="76">
        <v>43860</v>
      </c>
      <c r="B149" s="77">
        <v>120</v>
      </c>
      <c r="C149" s="78" t="s">
        <v>119</v>
      </c>
      <c r="D149" s="78" t="s">
        <v>203</v>
      </c>
      <c r="E149" s="79">
        <v>1170</v>
      </c>
      <c r="F149" s="17">
        <v>551819000051766</v>
      </c>
      <c r="G149" s="13">
        <v>43882</v>
      </c>
      <c r="H149" s="15" t="s">
        <v>46</v>
      </c>
    </row>
    <row r="150" spans="1:8" ht="18" x14ac:dyDescent="0.2">
      <c r="A150" s="76">
        <v>43852</v>
      </c>
      <c r="B150" s="77" t="s">
        <v>204</v>
      </c>
      <c r="C150" s="78" t="s">
        <v>205</v>
      </c>
      <c r="D150" s="78" t="s">
        <v>206</v>
      </c>
      <c r="E150" s="79">
        <v>3317.58</v>
      </c>
      <c r="F150" s="80">
        <v>22101</v>
      </c>
      <c r="G150" s="13">
        <v>43882</v>
      </c>
      <c r="H150" s="15" t="s">
        <v>42</v>
      </c>
    </row>
    <row r="151" spans="1:8" ht="18" x14ac:dyDescent="0.2">
      <c r="A151" s="76">
        <v>43867</v>
      </c>
      <c r="B151" s="77">
        <v>246099</v>
      </c>
      <c r="C151" s="78" t="s">
        <v>139</v>
      </c>
      <c r="D151" s="78" t="s">
        <v>176</v>
      </c>
      <c r="E151" s="79">
        <v>1753.5</v>
      </c>
      <c r="F151" s="80">
        <v>22102</v>
      </c>
      <c r="G151" s="13">
        <v>43882</v>
      </c>
      <c r="H151" s="15" t="s">
        <v>42</v>
      </c>
    </row>
    <row r="152" spans="1:8" ht="18" x14ac:dyDescent="0.2">
      <c r="A152" s="76">
        <v>43867</v>
      </c>
      <c r="B152" s="77">
        <v>246256</v>
      </c>
      <c r="C152" s="78" t="s">
        <v>139</v>
      </c>
      <c r="D152" s="78" t="s">
        <v>79</v>
      </c>
      <c r="E152" s="79">
        <v>1342.4</v>
      </c>
      <c r="F152" s="80">
        <v>22103</v>
      </c>
      <c r="G152" s="13">
        <v>43882</v>
      </c>
      <c r="H152" s="15" t="s">
        <v>42</v>
      </c>
    </row>
    <row r="153" spans="1:8" ht="18" x14ac:dyDescent="0.2">
      <c r="A153" s="76">
        <v>43862</v>
      </c>
      <c r="B153" s="77">
        <v>13113</v>
      </c>
      <c r="C153" s="78" t="s">
        <v>151</v>
      </c>
      <c r="D153" s="78" t="s">
        <v>164</v>
      </c>
      <c r="E153" s="79">
        <v>1.2</v>
      </c>
      <c r="F153" s="17">
        <v>830521200508862</v>
      </c>
      <c r="G153" s="13">
        <v>43882</v>
      </c>
      <c r="H153" s="15" t="s">
        <v>44</v>
      </c>
    </row>
    <row r="154" spans="1:8" ht="18" x14ac:dyDescent="0.2">
      <c r="A154" s="76">
        <v>43862</v>
      </c>
      <c r="B154" s="77">
        <v>13113</v>
      </c>
      <c r="C154" s="78" t="s">
        <v>151</v>
      </c>
      <c r="D154" s="78" t="s">
        <v>164</v>
      </c>
      <c r="E154" s="79">
        <v>1.2</v>
      </c>
      <c r="F154" s="17">
        <v>830521200508863</v>
      </c>
      <c r="G154" s="13">
        <v>43882</v>
      </c>
      <c r="H154" s="15" t="s">
        <v>44</v>
      </c>
    </row>
    <row r="155" spans="1:8" ht="18" x14ac:dyDescent="0.2">
      <c r="A155" s="76">
        <v>43847</v>
      </c>
      <c r="B155" s="77">
        <v>604851</v>
      </c>
      <c r="C155" s="78" t="s">
        <v>168</v>
      </c>
      <c r="D155" s="78" t="s">
        <v>169</v>
      </c>
      <c r="E155" s="79">
        <v>8407.6</v>
      </c>
      <c r="F155" s="80">
        <v>22601</v>
      </c>
      <c r="G155" s="13">
        <v>43887</v>
      </c>
      <c r="H155" s="15" t="s">
        <v>42</v>
      </c>
    </row>
    <row r="156" spans="1:8" ht="18" x14ac:dyDescent="0.2">
      <c r="A156" s="76">
        <v>43857</v>
      </c>
      <c r="B156" s="77">
        <v>947221</v>
      </c>
      <c r="C156" s="78" t="s">
        <v>207</v>
      </c>
      <c r="D156" s="78" t="s">
        <v>208</v>
      </c>
      <c r="E156" s="79">
        <v>869.5</v>
      </c>
      <c r="F156" s="80">
        <v>22602</v>
      </c>
      <c r="G156" s="13">
        <v>43887</v>
      </c>
      <c r="H156" s="15" t="s">
        <v>42</v>
      </c>
    </row>
    <row r="157" spans="1:8" ht="18" x14ac:dyDescent="0.2">
      <c r="A157" s="76">
        <v>43861</v>
      </c>
      <c r="B157" s="77">
        <v>4695</v>
      </c>
      <c r="C157" s="78" t="s">
        <v>209</v>
      </c>
      <c r="D157" s="78" t="s">
        <v>210</v>
      </c>
      <c r="E157" s="79">
        <v>320</v>
      </c>
      <c r="F157" s="80">
        <v>22603</v>
      </c>
      <c r="G157" s="13">
        <v>43887</v>
      </c>
      <c r="H157" s="15" t="s">
        <v>42</v>
      </c>
    </row>
    <row r="158" spans="1:8" ht="18" x14ac:dyDescent="0.2">
      <c r="A158" s="76">
        <v>43857</v>
      </c>
      <c r="B158" s="77" t="s">
        <v>211</v>
      </c>
      <c r="C158" s="78" t="s">
        <v>134</v>
      </c>
      <c r="D158" s="78" t="s">
        <v>212</v>
      </c>
      <c r="E158" s="79">
        <v>1156.45</v>
      </c>
      <c r="F158" s="80">
        <v>22604</v>
      </c>
      <c r="G158" s="13">
        <v>43887</v>
      </c>
      <c r="H158" s="15" t="s">
        <v>42</v>
      </c>
    </row>
    <row r="159" spans="1:8" ht="18" x14ac:dyDescent="0.2">
      <c r="A159" s="76">
        <v>43857</v>
      </c>
      <c r="B159" s="77" t="s">
        <v>213</v>
      </c>
      <c r="C159" s="78" t="s">
        <v>205</v>
      </c>
      <c r="D159" s="78" t="s">
        <v>214</v>
      </c>
      <c r="E159" s="79">
        <v>466.6</v>
      </c>
      <c r="F159" s="80">
        <v>22605</v>
      </c>
      <c r="G159" s="13">
        <v>43887</v>
      </c>
      <c r="H159" s="15" t="s">
        <v>42</v>
      </c>
    </row>
    <row r="160" spans="1:8" ht="18" x14ac:dyDescent="0.2">
      <c r="A160" s="76">
        <v>43859</v>
      </c>
      <c r="B160" s="77" t="s">
        <v>215</v>
      </c>
      <c r="C160" s="78" t="s">
        <v>216</v>
      </c>
      <c r="D160" s="78" t="s">
        <v>116</v>
      </c>
      <c r="E160" s="79">
        <v>765</v>
      </c>
      <c r="F160" s="80">
        <v>22606</v>
      </c>
      <c r="G160" s="13">
        <v>43887</v>
      </c>
      <c r="H160" s="15" t="s">
        <v>42</v>
      </c>
    </row>
    <row r="161" spans="1:8" ht="18" x14ac:dyDescent="0.2">
      <c r="A161" s="76">
        <v>43861</v>
      </c>
      <c r="B161" s="77" t="s">
        <v>217</v>
      </c>
      <c r="C161" s="78" t="s">
        <v>193</v>
      </c>
      <c r="D161" s="78" t="s">
        <v>194</v>
      </c>
      <c r="E161" s="79">
        <v>3139.5</v>
      </c>
      <c r="F161" s="80">
        <v>22607</v>
      </c>
      <c r="G161" s="13">
        <v>43887</v>
      </c>
      <c r="H161" s="15" t="s">
        <v>42</v>
      </c>
    </row>
    <row r="162" spans="1:8" ht="18" x14ac:dyDescent="0.2">
      <c r="A162" s="76">
        <v>43860</v>
      </c>
      <c r="B162" s="77" t="s">
        <v>218</v>
      </c>
      <c r="C162" s="78" t="s">
        <v>137</v>
      </c>
      <c r="D162" s="78" t="s">
        <v>219</v>
      </c>
      <c r="E162" s="79">
        <v>3011.8</v>
      </c>
      <c r="F162" s="80">
        <v>22608</v>
      </c>
      <c r="G162" s="13">
        <v>43887</v>
      </c>
      <c r="H162" s="15" t="s">
        <v>42</v>
      </c>
    </row>
    <row r="163" spans="1:8" ht="18" x14ac:dyDescent="0.2">
      <c r="A163" s="76">
        <v>43871</v>
      </c>
      <c r="B163" s="77">
        <v>246595</v>
      </c>
      <c r="C163" s="78" t="s">
        <v>139</v>
      </c>
      <c r="D163" s="78" t="s">
        <v>110</v>
      </c>
      <c r="E163" s="79">
        <v>592.48</v>
      </c>
      <c r="F163" s="80">
        <v>22609</v>
      </c>
      <c r="G163" s="13">
        <v>43887</v>
      </c>
      <c r="H163" s="15" t="s">
        <v>42</v>
      </c>
    </row>
    <row r="164" spans="1:8" ht="18" x14ac:dyDescent="0.2">
      <c r="A164" s="76">
        <v>43872</v>
      </c>
      <c r="B164" s="77">
        <v>246840</v>
      </c>
      <c r="C164" s="78" t="s">
        <v>139</v>
      </c>
      <c r="D164" s="78" t="s">
        <v>220</v>
      </c>
      <c r="E164" s="79">
        <v>741.75</v>
      </c>
      <c r="F164" s="80">
        <v>22610</v>
      </c>
      <c r="G164" s="13">
        <v>43887</v>
      </c>
      <c r="H164" s="15" t="s">
        <v>42</v>
      </c>
    </row>
    <row r="165" spans="1:8" ht="18" x14ac:dyDescent="0.2">
      <c r="A165" s="76">
        <v>43872</v>
      </c>
      <c r="B165" s="77">
        <v>246913</v>
      </c>
      <c r="C165" s="78" t="s">
        <v>139</v>
      </c>
      <c r="D165" s="78" t="s">
        <v>79</v>
      </c>
      <c r="E165" s="79">
        <v>1456.38</v>
      </c>
      <c r="F165" s="80">
        <v>22611</v>
      </c>
      <c r="G165" s="13">
        <v>43887</v>
      </c>
      <c r="H165" s="15" t="s">
        <v>42</v>
      </c>
    </row>
    <row r="166" spans="1:8" ht="18" x14ac:dyDescent="0.2">
      <c r="A166" s="76">
        <v>43879</v>
      </c>
      <c r="B166" s="77">
        <v>2488049</v>
      </c>
      <c r="C166" s="78" t="s">
        <v>221</v>
      </c>
      <c r="D166" s="78" t="s">
        <v>222</v>
      </c>
      <c r="E166" s="79">
        <v>203.61</v>
      </c>
      <c r="F166" s="80">
        <v>22612</v>
      </c>
      <c r="G166" s="13">
        <v>43887</v>
      </c>
      <c r="H166" s="15" t="s">
        <v>42</v>
      </c>
    </row>
    <row r="167" spans="1:8" ht="18" x14ac:dyDescent="0.2">
      <c r="A167" s="76">
        <v>43862</v>
      </c>
      <c r="B167" s="77">
        <v>13113</v>
      </c>
      <c r="C167" s="78" t="s">
        <v>151</v>
      </c>
      <c r="D167" s="78" t="s">
        <v>223</v>
      </c>
      <c r="E167" s="79">
        <v>6.5</v>
      </c>
      <c r="F167" s="17">
        <v>870570800063903</v>
      </c>
      <c r="G167" s="13">
        <v>43887</v>
      </c>
      <c r="H167" s="15" t="s">
        <v>44</v>
      </c>
    </row>
    <row r="168" spans="1:8" ht="18" x14ac:dyDescent="0.2">
      <c r="A168" s="76">
        <v>43853</v>
      </c>
      <c r="B168" s="77">
        <v>1862459</v>
      </c>
      <c r="C168" s="78" t="s">
        <v>225</v>
      </c>
      <c r="D168" s="78" t="s">
        <v>226</v>
      </c>
      <c r="E168" s="79">
        <v>1346.69</v>
      </c>
      <c r="F168" s="80">
        <v>22701</v>
      </c>
      <c r="G168" s="13">
        <v>43888</v>
      </c>
      <c r="H168" s="15" t="s">
        <v>42</v>
      </c>
    </row>
    <row r="169" spans="1:8" ht="18" x14ac:dyDescent="0.2">
      <c r="A169" s="76"/>
      <c r="B169" s="77"/>
      <c r="C169" s="78"/>
      <c r="D169" s="78"/>
      <c r="E169" s="79"/>
      <c r="F169" s="80"/>
      <c r="G169" s="81"/>
      <c r="H169" s="82"/>
    </row>
    <row r="170" spans="1:8" ht="18" x14ac:dyDescent="0.2">
      <c r="A170" s="76"/>
      <c r="B170" s="77"/>
      <c r="C170" s="78"/>
      <c r="D170" s="88" t="s">
        <v>5</v>
      </c>
      <c r="E170" s="89">
        <f>SUM(E30:E169)</f>
        <v>202140.27000000002</v>
      </c>
      <c r="F170" s="80"/>
      <c r="G170" s="81"/>
      <c r="H170" s="82"/>
    </row>
    <row r="171" spans="1:8" ht="18" x14ac:dyDescent="0.25">
      <c r="A171" s="90"/>
      <c r="B171" s="90"/>
      <c r="C171" s="90"/>
      <c r="D171" s="90"/>
      <c r="E171" s="91"/>
      <c r="F171" s="92"/>
      <c r="G171" s="93"/>
      <c r="H171" s="94"/>
    </row>
    <row r="172" spans="1:8" ht="18" x14ac:dyDescent="0.25">
      <c r="A172" s="90"/>
      <c r="B172" s="90"/>
      <c r="C172" s="90"/>
      <c r="D172" s="90"/>
      <c r="E172" s="91"/>
      <c r="F172" s="92"/>
      <c r="G172" s="93"/>
      <c r="H172" s="94"/>
    </row>
    <row r="173" spans="1:8" ht="18" x14ac:dyDescent="0.25">
      <c r="A173" s="90"/>
      <c r="B173" s="90"/>
      <c r="C173" s="90"/>
      <c r="D173" s="90"/>
      <c r="E173" s="91"/>
      <c r="F173" s="92"/>
      <c r="G173" s="93"/>
      <c r="H173" s="94"/>
    </row>
    <row r="174" spans="1:8" ht="18" x14ac:dyDescent="0.25">
      <c r="A174" s="90"/>
      <c r="B174" s="90"/>
      <c r="C174" s="90"/>
      <c r="D174" s="90"/>
      <c r="E174" s="91"/>
      <c r="F174" s="92"/>
      <c r="G174" s="93"/>
      <c r="H174" s="94"/>
    </row>
    <row r="175" spans="1:8" ht="18" x14ac:dyDescent="0.25">
      <c r="A175" s="90"/>
      <c r="B175" s="90"/>
      <c r="C175" s="90"/>
      <c r="D175" s="90"/>
      <c r="E175" s="91"/>
      <c r="F175" s="92"/>
      <c r="G175" s="93"/>
      <c r="H175" s="94"/>
    </row>
    <row r="176" spans="1:8" ht="18" x14ac:dyDescent="0.25">
      <c r="A176" s="90"/>
      <c r="B176" s="90"/>
      <c r="C176" s="90"/>
      <c r="D176" s="95" t="s">
        <v>311</v>
      </c>
      <c r="E176" s="91"/>
      <c r="F176" s="92"/>
      <c r="G176" s="93"/>
      <c r="H176" s="94"/>
    </row>
    <row r="177" spans="1:8" ht="18" x14ac:dyDescent="0.25">
      <c r="A177" s="90"/>
      <c r="B177" s="90"/>
      <c r="C177" s="90"/>
      <c r="D177" s="90" t="s">
        <v>14</v>
      </c>
      <c r="E177" s="91"/>
      <c r="F177" s="92"/>
      <c r="G177" s="93"/>
      <c r="H177" s="94"/>
    </row>
  </sheetData>
  <sheetProtection selectLockedCells="1" selectUnlockedCells="1"/>
  <mergeCells count="34">
    <mergeCell ref="A10:C10"/>
    <mergeCell ref="D10:H10"/>
    <mergeCell ref="A1:H5"/>
    <mergeCell ref="A6:H6"/>
    <mergeCell ref="A7:H7"/>
    <mergeCell ref="A8:C8"/>
    <mergeCell ref="D8:H8"/>
    <mergeCell ref="A9:C9"/>
    <mergeCell ref="D9:H9"/>
    <mergeCell ref="A24:C24"/>
    <mergeCell ref="A20:C20"/>
    <mergeCell ref="A11:C11"/>
    <mergeCell ref="D11:H11"/>
    <mergeCell ref="A12:C12"/>
    <mergeCell ref="D12:H12"/>
    <mergeCell ref="A16:C16"/>
    <mergeCell ref="A17:C17"/>
    <mergeCell ref="A18:C18"/>
    <mergeCell ref="A19:C19"/>
    <mergeCell ref="A21:C21"/>
    <mergeCell ref="A22:C22"/>
    <mergeCell ref="A23:C23"/>
    <mergeCell ref="A15:D15"/>
    <mergeCell ref="H28:H29"/>
    <mergeCell ref="A25:B25"/>
    <mergeCell ref="C25:H25"/>
    <mergeCell ref="A27:C27"/>
    <mergeCell ref="D27:H27"/>
    <mergeCell ref="A28:B28"/>
    <mergeCell ref="C28:C29"/>
    <mergeCell ref="D28:D29"/>
    <mergeCell ref="E28:E29"/>
    <mergeCell ref="F28:F29"/>
    <mergeCell ref="G28:G29"/>
  </mergeCells>
  <pageMargins left="0.47361111111111109" right="0.1111111111111111" top="1.7715277777777778" bottom="0.59027777777777779" header="0.51180555555555551" footer="0.51180555555555551"/>
  <pageSetup paperSize="9" scale="42" firstPageNumber="0" fitToHeight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opLeftCell="A37" workbookViewId="0">
      <selection activeCell="F65" sqref="F65"/>
    </sheetView>
  </sheetViews>
  <sheetFormatPr defaultRowHeight="15" x14ac:dyDescent="0.25"/>
  <cols>
    <col min="1" max="1" width="10.140625" bestFit="1" customWidth="1"/>
    <col min="9" max="10" width="13.5703125" bestFit="1" customWidth="1"/>
  </cols>
  <sheetData>
    <row r="1" spans="1:10" x14ac:dyDescent="0.25">
      <c r="A1" s="291" t="s">
        <v>302</v>
      </c>
      <c r="B1" s="292"/>
      <c r="C1" s="292"/>
      <c r="D1" s="292"/>
      <c r="E1" s="292"/>
      <c r="F1" s="292"/>
      <c r="G1" s="292"/>
      <c r="H1" s="292"/>
      <c r="I1" s="292"/>
      <c r="J1" s="292"/>
    </row>
    <row r="2" spans="1:10" x14ac:dyDescent="0.25">
      <c r="A2" s="318" t="s">
        <v>87</v>
      </c>
      <c r="B2" s="318"/>
      <c r="C2" s="318"/>
      <c r="D2" s="318"/>
      <c r="E2" s="318"/>
      <c r="F2" s="318"/>
      <c r="G2" s="318"/>
      <c r="H2" s="318"/>
      <c r="I2" s="318"/>
      <c r="J2" s="318"/>
    </row>
    <row r="3" spans="1:10" x14ac:dyDescent="0.25">
      <c r="A3" s="319" t="s">
        <v>309</v>
      </c>
      <c r="B3" s="320"/>
      <c r="C3" s="320"/>
      <c r="D3" s="320"/>
      <c r="E3" s="321"/>
      <c r="F3" s="319" t="s">
        <v>310</v>
      </c>
      <c r="G3" s="320"/>
      <c r="H3" s="320"/>
      <c r="I3" s="320"/>
      <c r="J3" s="321"/>
    </row>
    <row r="4" spans="1:10" x14ac:dyDescent="0.25">
      <c r="A4" s="22" t="s">
        <v>88</v>
      </c>
      <c r="B4" s="35" t="s">
        <v>89</v>
      </c>
      <c r="C4" s="35" t="s">
        <v>90</v>
      </c>
      <c r="D4" s="35" t="s">
        <v>91</v>
      </c>
      <c r="E4" s="35" t="s">
        <v>92</v>
      </c>
      <c r="F4" s="23" t="s">
        <v>93</v>
      </c>
      <c r="G4" s="23" t="s">
        <v>94</v>
      </c>
      <c r="H4" s="23" t="s">
        <v>95</v>
      </c>
      <c r="I4" s="27" t="s">
        <v>96</v>
      </c>
      <c r="J4" s="27" t="s">
        <v>97</v>
      </c>
    </row>
    <row r="5" spans="1:10" x14ac:dyDescent="0.25">
      <c r="A5" s="36">
        <v>43864</v>
      </c>
      <c r="B5" s="37">
        <v>82</v>
      </c>
      <c r="C5" s="37">
        <v>23</v>
      </c>
      <c r="D5" s="37">
        <v>1224</v>
      </c>
      <c r="E5" s="37">
        <v>0</v>
      </c>
      <c r="F5" s="38">
        <v>0</v>
      </c>
      <c r="G5" s="38">
        <v>0</v>
      </c>
      <c r="H5" s="38">
        <v>0</v>
      </c>
      <c r="I5" s="39">
        <v>1265</v>
      </c>
      <c r="J5" s="40">
        <v>1265</v>
      </c>
    </row>
    <row r="6" spans="1:10" x14ac:dyDescent="0.25">
      <c r="A6" s="36">
        <v>43865</v>
      </c>
      <c r="B6" s="37">
        <v>93</v>
      </c>
      <c r="C6" s="37">
        <v>35</v>
      </c>
      <c r="D6" s="37">
        <v>1319</v>
      </c>
      <c r="E6" s="37">
        <v>0</v>
      </c>
      <c r="F6" s="38">
        <v>0</v>
      </c>
      <c r="G6" s="38">
        <v>0</v>
      </c>
      <c r="H6" s="38">
        <v>0</v>
      </c>
      <c r="I6" s="39">
        <v>1365.5</v>
      </c>
      <c r="J6" s="40">
        <v>1367</v>
      </c>
    </row>
    <row r="7" spans="1:10" x14ac:dyDescent="0.25">
      <c r="A7" s="36">
        <v>43866</v>
      </c>
      <c r="B7" s="37">
        <v>100</v>
      </c>
      <c r="C7" s="37">
        <v>26</v>
      </c>
      <c r="D7" s="37">
        <v>1374</v>
      </c>
      <c r="E7" s="37">
        <v>0</v>
      </c>
      <c r="F7" s="38">
        <v>0</v>
      </c>
      <c r="G7" s="38">
        <v>0</v>
      </c>
      <c r="H7" s="38">
        <v>0</v>
      </c>
      <c r="I7" s="39">
        <v>1424</v>
      </c>
      <c r="J7" s="40">
        <v>1425</v>
      </c>
    </row>
    <row r="8" spans="1:10" x14ac:dyDescent="0.25">
      <c r="A8" s="36">
        <v>43867</v>
      </c>
      <c r="B8" s="37">
        <v>100</v>
      </c>
      <c r="C8" s="37">
        <v>36</v>
      </c>
      <c r="D8" s="37">
        <v>1364</v>
      </c>
      <c r="E8" s="41">
        <v>0</v>
      </c>
      <c r="F8" s="42">
        <v>0</v>
      </c>
      <c r="G8" s="30">
        <v>0</v>
      </c>
      <c r="H8" s="30">
        <v>0</v>
      </c>
      <c r="I8" s="39">
        <v>1414</v>
      </c>
      <c r="J8" s="40">
        <v>1415</v>
      </c>
    </row>
    <row r="9" spans="1:10" x14ac:dyDescent="0.25">
      <c r="A9" s="36">
        <v>43868</v>
      </c>
      <c r="B9" s="37">
        <v>100</v>
      </c>
      <c r="C9" s="37">
        <v>35</v>
      </c>
      <c r="D9" s="37">
        <v>1324</v>
      </c>
      <c r="E9" s="41">
        <v>0</v>
      </c>
      <c r="F9" s="42">
        <v>0</v>
      </c>
      <c r="G9" s="30">
        <v>0</v>
      </c>
      <c r="H9" s="30">
        <v>0</v>
      </c>
      <c r="I9" s="39">
        <v>1374</v>
      </c>
      <c r="J9" s="40">
        <v>1374</v>
      </c>
    </row>
    <row r="10" spans="1:10" x14ac:dyDescent="0.25">
      <c r="A10" s="304" t="s">
        <v>303</v>
      </c>
      <c r="B10" s="305"/>
      <c r="C10" s="305"/>
      <c r="D10" s="305"/>
      <c r="E10" s="305"/>
      <c r="F10" s="305"/>
      <c r="G10" s="305"/>
      <c r="H10" s="306"/>
      <c r="I10" s="43">
        <f>I5+I6+I7+I8+I9</f>
        <v>6842.5</v>
      </c>
      <c r="J10" s="43">
        <f>J5+J6+J7+J8+J9</f>
        <v>6846</v>
      </c>
    </row>
    <row r="11" spans="1:10" x14ac:dyDescent="0.25">
      <c r="A11" s="311"/>
      <c r="B11" s="311"/>
      <c r="C11" s="311"/>
      <c r="D11" s="311"/>
      <c r="E11" s="311"/>
      <c r="F11" s="311"/>
      <c r="G11" s="311"/>
      <c r="H11" s="311"/>
      <c r="I11" s="311"/>
      <c r="J11" s="311"/>
    </row>
    <row r="12" spans="1:10" x14ac:dyDescent="0.25">
      <c r="A12" s="22" t="s">
        <v>88</v>
      </c>
      <c r="B12" s="35" t="s">
        <v>89</v>
      </c>
      <c r="C12" s="35" t="s">
        <v>90</v>
      </c>
      <c r="D12" s="35" t="s">
        <v>91</v>
      </c>
      <c r="E12" s="35" t="s">
        <v>92</v>
      </c>
      <c r="F12" s="23" t="s">
        <v>93</v>
      </c>
      <c r="G12" s="23" t="s">
        <v>94</v>
      </c>
      <c r="H12" s="23" t="s">
        <v>95</v>
      </c>
      <c r="I12" s="27" t="s">
        <v>96</v>
      </c>
      <c r="J12" s="27" t="s">
        <v>97</v>
      </c>
    </row>
    <row r="13" spans="1:10" x14ac:dyDescent="0.25">
      <c r="A13" s="44">
        <v>43871</v>
      </c>
      <c r="B13" s="34">
        <v>79</v>
      </c>
      <c r="C13" s="34">
        <v>10</v>
      </c>
      <c r="D13" s="34">
        <v>843</v>
      </c>
      <c r="E13" s="24">
        <v>0</v>
      </c>
      <c r="F13" s="26">
        <v>0</v>
      </c>
      <c r="G13" s="25">
        <v>0</v>
      </c>
      <c r="H13" s="25">
        <v>0</v>
      </c>
      <c r="I13" s="45">
        <v>882.5</v>
      </c>
      <c r="J13" s="46">
        <v>884</v>
      </c>
    </row>
    <row r="14" spans="1:10" x14ac:dyDescent="0.25">
      <c r="A14" s="44">
        <v>43872</v>
      </c>
      <c r="B14" s="34">
        <v>95</v>
      </c>
      <c r="C14" s="34">
        <v>16</v>
      </c>
      <c r="D14" s="34">
        <v>1230</v>
      </c>
      <c r="E14" s="34">
        <v>0</v>
      </c>
      <c r="F14" s="25">
        <v>0</v>
      </c>
      <c r="G14" s="25">
        <v>0</v>
      </c>
      <c r="H14" s="25">
        <v>0</v>
      </c>
      <c r="I14" s="45">
        <v>1277.5</v>
      </c>
      <c r="J14" s="46">
        <v>1278</v>
      </c>
    </row>
    <row r="15" spans="1:10" x14ac:dyDescent="0.25">
      <c r="A15" s="296">
        <v>43873</v>
      </c>
      <c r="B15" s="299">
        <v>100</v>
      </c>
      <c r="C15" s="299">
        <v>20</v>
      </c>
      <c r="D15" s="299">
        <v>1380</v>
      </c>
      <c r="E15" s="312">
        <v>0</v>
      </c>
      <c r="F15" s="315">
        <v>0</v>
      </c>
      <c r="G15" s="285">
        <v>0</v>
      </c>
      <c r="H15" s="285">
        <v>0</v>
      </c>
      <c r="I15" s="308">
        <v>1430</v>
      </c>
      <c r="J15" s="47">
        <v>1410</v>
      </c>
    </row>
    <row r="16" spans="1:10" x14ac:dyDescent="0.25">
      <c r="A16" s="297"/>
      <c r="B16" s="300"/>
      <c r="C16" s="300"/>
      <c r="D16" s="300"/>
      <c r="E16" s="313"/>
      <c r="F16" s="316"/>
      <c r="G16" s="286"/>
      <c r="H16" s="286"/>
      <c r="I16" s="309"/>
      <c r="J16" s="47">
        <v>20</v>
      </c>
    </row>
    <row r="17" spans="1:10" x14ac:dyDescent="0.25">
      <c r="A17" s="298"/>
      <c r="B17" s="301"/>
      <c r="C17" s="301"/>
      <c r="D17" s="301"/>
      <c r="E17" s="314"/>
      <c r="F17" s="317"/>
      <c r="G17" s="287"/>
      <c r="H17" s="287"/>
      <c r="I17" s="310"/>
      <c r="J17" s="46">
        <f>J15+J16</f>
        <v>1430</v>
      </c>
    </row>
    <row r="18" spans="1:10" x14ac:dyDescent="0.25">
      <c r="A18" s="296">
        <v>43874</v>
      </c>
      <c r="B18" s="299">
        <v>100</v>
      </c>
      <c r="C18" s="299">
        <v>19</v>
      </c>
      <c r="D18" s="299">
        <v>1305</v>
      </c>
      <c r="E18" s="312">
        <v>0</v>
      </c>
      <c r="F18" s="315">
        <v>0</v>
      </c>
      <c r="G18" s="285">
        <v>0</v>
      </c>
      <c r="H18" s="285">
        <v>0</v>
      </c>
      <c r="I18" s="308">
        <v>1355</v>
      </c>
      <c r="J18" s="47">
        <v>1315</v>
      </c>
    </row>
    <row r="19" spans="1:10" x14ac:dyDescent="0.25">
      <c r="A19" s="297"/>
      <c r="B19" s="300"/>
      <c r="C19" s="300"/>
      <c r="D19" s="300"/>
      <c r="E19" s="313"/>
      <c r="F19" s="316"/>
      <c r="G19" s="286"/>
      <c r="H19" s="286"/>
      <c r="I19" s="309"/>
      <c r="J19" s="47">
        <v>40</v>
      </c>
    </row>
    <row r="20" spans="1:10" x14ac:dyDescent="0.25">
      <c r="A20" s="298"/>
      <c r="B20" s="301"/>
      <c r="C20" s="301"/>
      <c r="D20" s="301"/>
      <c r="E20" s="314"/>
      <c r="F20" s="317"/>
      <c r="G20" s="287"/>
      <c r="H20" s="287"/>
      <c r="I20" s="310"/>
      <c r="J20" s="46">
        <f>J18+J19</f>
        <v>1355</v>
      </c>
    </row>
    <row r="21" spans="1:10" x14ac:dyDescent="0.25">
      <c r="A21" s="44">
        <v>43875</v>
      </c>
      <c r="B21" s="34">
        <v>100</v>
      </c>
      <c r="C21" s="34">
        <v>19</v>
      </c>
      <c r="D21" s="34">
        <v>1315</v>
      </c>
      <c r="E21" s="24">
        <v>0</v>
      </c>
      <c r="F21" s="26">
        <v>0</v>
      </c>
      <c r="G21" s="25">
        <v>0</v>
      </c>
      <c r="H21" s="25">
        <v>0</v>
      </c>
      <c r="I21" s="45">
        <v>1365</v>
      </c>
      <c r="J21" s="46">
        <v>1365</v>
      </c>
    </row>
    <row r="22" spans="1:10" x14ac:dyDescent="0.25">
      <c r="A22" s="304" t="s">
        <v>304</v>
      </c>
      <c r="B22" s="305"/>
      <c r="C22" s="305"/>
      <c r="D22" s="305"/>
      <c r="E22" s="305"/>
      <c r="F22" s="305"/>
      <c r="G22" s="305"/>
      <c r="H22" s="306"/>
      <c r="I22" s="43">
        <f>I13+I14+I15+I18+I21</f>
        <v>6310</v>
      </c>
      <c r="J22" s="43">
        <f>J13+J14+J17+J20+J21</f>
        <v>6312</v>
      </c>
    </row>
    <row r="23" spans="1:10" x14ac:dyDescent="0.25">
      <c r="A23" s="311"/>
      <c r="B23" s="311"/>
      <c r="C23" s="311"/>
      <c r="D23" s="311"/>
      <c r="E23" s="311"/>
      <c r="F23" s="311"/>
      <c r="G23" s="311"/>
      <c r="H23" s="311"/>
      <c r="I23" s="311"/>
      <c r="J23" s="311"/>
    </row>
    <row r="24" spans="1:10" x14ac:dyDescent="0.25">
      <c r="A24" s="22" t="s">
        <v>88</v>
      </c>
      <c r="B24" s="35" t="s">
        <v>89</v>
      </c>
      <c r="C24" s="35" t="s">
        <v>90</v>
      </c>
      <c r="D24" s="35" t="s">
        <v>91</v>
      </c>
      <c r="E24" s="35" t="s">
        <v>92</v>
      </c>
      <c r="F24" s="23" t="s">
        <v>93</v>
      </c>
      <c r="G24" s="23" t="s">
        <v>94</v>
      </c>
      <c r="H24" s="23" t="s">
        <v>95</v>
      </c>
      <c r="I24" s="27" t="s">
        <v>96</v>
      </c>
      <c r="J24" s="27" t="s">
        <v>97</v>
      </c>
    </row>
    <row r="25" spans="1:10" x14ac:dyDescent="0.25">
      <c r="A25" s="44">
        <v>43878</v>
      </c>
      <c r="B25" s="34">
        <v>100</v>
      </c>
      <c r="C25" s="34">
        <v>22</v>
      </c>
      <c r="D25" s="34">
        <v>1318</v>
      </c>
      <c r="E25" s="34">
        <v>0</v>
      </c>
      <c r="F25" s="25">
        <v>0</v>
      </c>
      <c r="G25" s="25">
        <v>0</v>
      </c>
      <c r="H25" s="25">
        <v>0</v>
      </c>
      <c r="I25" s="48">
        <v>1368</v>
      </c>
      <c r="J25" s="29">
        <v>1370</v>
      </c>
    </row>
    <row r="26" spans="1:10" x14ac:dyDescent="0.25">
      <c r="A26" s="44">
        <v>43879</v>
      </c>
      <c r="B26" s="34">
        <v>100</v>
      </c>
      <c r="C26" s="34">
        <v>24</v>
      </c>
      <c r="D26" s="34">
        <v>1376</v>
      </c>
      <c r="E26" s="34">
        <v>0</v>
      </c>
      <c r="F26" s="25">
        <v>0</v>
      </c>
      <c r="G26" s="25">
        <v>0</v>
      </c>
      <c r="H26" s="25">
        <v>0</v>
      </c>
      <c r="I26" s="48">
        <v>1426</v>
      </c>
      <c r="J26" s="29">
        <v>1426</v>
      </c>
    </row>
    <row r="27" spans="1:10" x14ac:dyDescent="0.25">
      <c r="A27" s="296">
        <v>43880</v>
      </c>
      <c r="B27" s="299">
        <v>100</v>
      </c>
      <c r="C27" s="299">
        <v>26</v>
      </c>
      <c r="D27" s="299">
        <v>1374</v>
      </c>
      <c r="E27" s="299">
        <v>0</v>
      </c>
      <c r="F27" s="285">
        <v>0</v>
      </c>
      <c r="G27" s="285">
        <v>0</v>
      </c>
      <c r="H27" s="285">
        <v>0</v>
      </c>
      <c r="I27" s="288">
        <v>1424</v>
      </c>
      <c r="J27" s="28">
        <v>1362</v>
      </c>
    </row>
    <row r="28" spans="1:10" x14ac:dyDescent="0.25">
      <c r="A28" s="297"/>
      <c r="B28" s="300"/>
      <c r="C28" s="300"/>
      <c r="D28" s="300"/>
      <c r="E28" s="300"/>
      <c r="F28" s="286"/>
      <c r="G28" s="286"/>
      <c r="H28" s="286"/>
      <c r="I28" s="289"/>
      <c r="J28" s="28">
        <v>60</v>
      </c>
    </row>
    <row r="29" spans="1:10" x14ac:dyDescent="0.25">
      <c r="A29" s="298"/>
      <c r="B29" s="301"/>
      <c r="C29" s="301"/>
      <c r="D29" s="301"/>
      <c r="E29" s="301"/>
      <c r="F29" s="287"/>
      <c r="G29" s="287"/>
      <c r="H29" s="287"/>
      <c r="I29" s="290"/>
      <c r="J29" s="29">
        <f>J27+J28</f>
        <v>1422</v>
      </c>
    </row>
    <row r="30" spans="1:10" x14ac:dyDescent="0.25">
      <c r="A30" s="296">
        <v>43881</v>
      </c>
      <c r="B30" s="299">
        <v>100</v>
      </c>
      <c r="C30" s="299">
        <v>15</v>
      </c>
      <c r="D30" s="299">
        <v>1330</v>
      </c>
      <c r="E30" s="299">
        <v>0</v>
      </c>
      <c r="F30" s="285">
        <v>0</v>
      </c>
      <c r="G30" s="285">
        <v>0</v>
      </c>
      <c r="H30" s="285">
        <v>0</v>
      </c>
      <c r="I30" s="288">
        <v>1380</v>
      </c>
      <c r="J30" s="28">
        <v>1320</v>
      </c>
    </row>
    <row r="31" spans="1:10" x14ac:dyDescent="0.25">
      <c r="A31" s="297"/>
      <c r="B31" s="300"/>
      <c r="C31" s="300"/>
      <c r="D31" s="300"/>
      <c r="E31" s="300"/>
      <c r="F31" s="286"/>
      <c r="G31" s="286"/>
      <c r="H31" s="286"/>
      <c r="I31" s="289"/>
      <c r="J31" s="28">
        <v>40</v>
      </c>
    </row>
    <row r="32" spans="1:10" x14ac:dyDescent="0.25">
      <c r="A32" s="297"/>
      <c r="B32" s="300"/>
      <c r="C32" s="300"/>
      <c r="D32" s="300"/>
      <c r="E32" s="300"/>
      <c r="F32" s="286"/>
      <c r="G32" s="286"/>
      <c r="H32" s="286"/>
      <c r="I32" s="289"/>
      <c r="J32" s="28">
        <v>20</v>
      </c>
    </row>
    <row r="33" spans="1:10" x14ac:dyDescent="0.25">
      <c r="A33" s="298"/>
      <c r="B33" s="301"/>
      <c r="C33" s="301"/>
      <c r="D33" s="301"/>
      <c r="E33" s="301"/>
      <c r="F33" s="287"/>
      <c r="G33" s="287"/>
      <c r="H33" s="287"/>
      <c r="I33" s="290"/>
      <c r="J33" s="29">
        <f>J30+J31+J32</f>
        <v>1380</v>
      </c>
    </row>
    <row r="34" spans="1:10" x14ac:dyDescent="0.25">
      <c r="A34" s="44">
        <v>43882</v>
      </c>
      <c r="B34" s="34">
        <v>100</v>
      </c>
      <c r="C34" s="34">
        <v>18</v>
      </c>
      <c r="D34" s="34">
        <v>1304</v>
      </c>
      <c r="E34" s="34">
        <v>0</v>
      </c>
      <c r="F34" s="25">
        <v>0</v>
      </c>
      <c r="G34" s="25">
        <v>0</v>
      </c>
      <c r="H34" s="25">
        <v>0</v>
      </c>
      <c r="I34" s="48">
        <v>1354</v>
      </c>
      <c r="J34" s="49">
        <v>1356</v>
      </c>
    </row>
    <row r="35" spans="1:10" x14ac:dyDescent="0.25">
      <c r="A35" s="304" t="s">
        <v>305</v>
      </c>
      <c r="B35" s="305"/>
      <c r="C35" s="305"/>
      <c r="D35" s="305"/>
      <c r="E35" s="305"/>
      <c r="F35" s="305"/>
      <c r="G35" s="305"/>
      <c r="H35" s="306"/>
      <c r="I35" s="43">
        <f>I25+I26+I27+I30+I34</f>
        <v>6952</v>
      </c>
      <c r="J35" s="43">
        <f>J25+J26+J29+J33+J34</f>
        <v>6954</v>
      </c>
    </row>
    <row r="36" spans="1:10" x14ac:dyDescent="0.25">
      <c r="A36" s="292"/>
      <c r="B36" s="292"/>
      <c r="C36" s="292"/>
      <c r="D36" s="292"/>
      <c r="E36" s="292"/>
      <c r="F36" s="292"/>
      <c r="G36" s="292"/>
      <c r="H36" s="292"/>
      <c r="I36" s="292"/>
      <c r="J36" s="292"/>
    </row>
    <row r="37" spans="1:10" x14ac:dyDescent="0.25">
      <c r="A37" s="22" t="s">
        <v>88</v>
      </c>
      <c r="B37" s="35" t="s">
        <v>89</v>
      </c>
      <c r="C37" s="35" t="s">
        <v>90</v>
      </c>
      <c r="D37" s="35" t="s">
        <v>91</v>
      </c>
      <c r="E37" s="35" t="s">
        <v>92</v>
      </c>
      <c r="F37" s="23" t="s">
        <v>93</v>
      </c>
      <c r="G37" s="23" t="s">
        <v>94</v>
      </c>
      <c r="H37" s="23" t="s">
        <v>95</v>
      </c>
      <c r="I37" s="27" t="s">
        <v>96</v>
      </c>
      <c r="J37" s="27" t="s">
        <v>97</v>
      </c>
    </row>
    <row r="38" spans="1:10" x14ac:dyDescent="0.25">
      <c r="A38" s="44">
        <v>43885</v>
      </c>
      <c r="B38" s="307" t="s">
        <v>306</v>
      </c>
      <c r="C38" s="302"/>
      <c r="D38" s="302"/>
      <c r="E38" s="302"/>
      <c r="F38" s="302"/>
      <c r="G38" s="302"/>
      <c r="H38" s="303"/>
      <c r="I38" s="28">
        <v>0</v>
      </c>
      <c r="J38" s="28">
        <v>0</v>
      </c>
    </row>
    <row r="39" spans="1:10" x14ac:dyDescent="0.25">
      <c r="A39" s="50">
        <v>43886</v>
      </c>
      <c r="B39" s="293" t="s">
        <v>307</v>
      </c>
      <c r="C39" s="302"/>
      <c r="D39" s="302"/>
      <c r="E39" s="302"/>
      <c r="F39" s="302"/>
      <c r="G39" s="302"/>
      <c r="H39" s="303"/>
      <c r="I39" s="28">
        <v>0</v>
      </c>
      <c r="J39" s="28">
        <v>0</v>
      </c>
    </row>
    <row r="40" spans="1:10" x14ac:dyDescent="0.25">
      <c r="A40" s="50">
        <v>43887</v>
      </c>
      <c r="B40" s="34">
        <v>100</v>
      </c>
      <c r="C40" s="34">
        <v>19</v>
      </c>
      <c r="D40" s="34">
        <v>1008</v>
      </c>
      <c r="E40" s="34">
        <v>0</v>
      </c>
      <c r="F40" s="25">
        <v>0</v>
      </c>
      <c r="G40" s="25">
        <v>0</v>
      </c>
      <c r="H40" s="25">
        <v>0</v>
      </c>
      <c r="I40" s="28">
        <v>1058</v>
      </c>
      <c r="J40" s="29">
        <v>1058</v>
      </c>
    </row>
    <row r="41" spans="1:10" x14ac:dyDescent="0.25">
      <c r="A41" s="296">
        <v>43888</v>
      </c>
      <c r="B41" s="299">
        <v>100</v>
      </c>
      <c r="C41" s="299">
        <v>23</v>
      </c>
      <c r="D41" s="299">
        <v>1362</v>
      </c>
      <c r="E41" s="299">
        <v>0</v>
      </c>
      <c r="F41" s="285">
        <v>0</v>
      </c>
      <c r="G41" s="285">
        <v>0</v>
      </c>
      <c r="H41" s="285">
        <v>0</v>
      </c>
      <c r="I41" s="288">
        <v>1412</v>
      </c>
      <c r="J41" s="28">
        <v>1392</v>
      </c>
    </row>
    <row r="42" spans="1:10" x14ac:dyDescent="0.25">
      <c r="A42" s="297"/>
      <c r="B42" s="300"/>
      <c r="C42" s="300"/>
      <c r="D42" s="300"/>
      <c r="E42" s="300"/>
      <c r="F42" s="286"/>
      <c r="G42" s="286"/>
      <c r="H42" s="286"/>
      <c r="I42" s="289"/>
      <c r="J42" s="28">
        <v>20</v>
      </c>
    </row>
    <row r="43" spans="1:10" x14ac:dyDescent="0.25">
      <c r="A43" s="298"/>
      <c r="B43" s="301"/>
      <c r="C43" s="301"/>
      <c r="D43" s="301"/>
      <c r="E43" s="301"/>
      <c r="F43" s="287"/>
      <c r="G43" s="287"/>
      <c r="H43" s="287"/>
      <c r="I43" s="290"/>
      <c r="J43" s="29">
        <f>J41+J42</f>
        <v>1412</v>
      </c>
    </row>
    <row r="44" spans="1:10" x14ac:dyDescent="0.25">
      <c r="A44" s="44">
        <v>43889</v>
      </c>
      <c r="B44" s="31">
        <v>100</v>
      </c>
      <c r="C44" s="34">
        <v>35</v>
      </c>
      <c r="D44" s="34">
        <v>1365</v>
      </c>
      <c r="E44" s="34">
        <v>0</v>
      </c>
      <c r="F44" s="25">
        <v>0</v>
      </c>
      <c r="G44" s="25">
        <v>0</v>
      </c>
      <c r="H44" s="25">
        <v>0</v>
      </c>
      <c r="I44" s="28">
        <v>1415</v>
      </c>
      <c r="J44" s="29">
        <v>1416</v>
      </c>
    </row>
    <row r="45" spans="1:10" x14ac:dyDescent="0.25">
      <c r="A45" s="291" t="s">
        <v>308</v>
      </c>
      <c r="B45" s="291"/>
      <c r="C45" s="291"/>
      <c r="D45" s="291"/>
      <c r="E45" s="291"/>
      <c r="F45" s="291"/>
      <c r="G45" s="291"/>
      <c r="H45" s="291"/>
      <c r="I45" s="43">
        <f>I38+I39+I40+I41+I44</f>
        <v>3885</v>
      </c>
      <c r="J45" s="43">
        <f>J40+J43+J44</f>
        <v>3886</v>
      </c>
    </row>
    <row r="46" spans="1:10" x14ac:dyDescent="0.25">
      <c r="A46" s="292"/>
      <c r="B46" s="292"/>
      <c r="C46" s="292"/>
      <c r="D46" s="292"/>
      <c r="E46" s="292"/>
      <c r="F46" s="292"/>
      <c r="G46" s="292"/>
      <c r="H46" s="292"/>
      <c r="I46" s="292"/>
      <c r="J46" s="292"/>
    </row>
    <row r="47" spans="1:10" x14ac:dyDescent="0.25">
      <c r="A47" s="293" t="s">
        <v>98</v>
      </c>
      <c r="B47" s="294"/>
      <c r="C47" s="294"/>
      <c r="D47" s="294"/>
      <c r="E47" s="294"/>
      <c r="F47" s="294"/>
      <c r="G47" s="294"/>
      <c r="H47" s="295"/>
      <c r="I47" s="29">
        <f>I10+I22+I35+I45</f>
        <v>23989.5</v>
      </c>
      <c r="J47" s="29">
        <f>J10+J22+J35+J45</f>
        <v>23998</v>
      </c>
    </row>
    <row r="48" spans="1:10" x14ac:dyDescent="0.25">
      <c r="A48" s="283" t="s">
        <v>99</v>
      </c>
      <c r="B48" s="283"/>
      <c r="C48" s="283"/>
      <c r="D48" s="283"/>
      <c r="E48" s="283"/>
      <c r="F48" s="283"/>
      <c r="G48" s="283"/>
      <c r="H48" s="283"/>
      <c r="I48" s="283"/>
      <c r="J48" s="283"/>
    </row>
    <row r="49" spans="1:10" x14ac:dyDescent="0.25">
      <c r="A49" s="284" t="s">
        <v>100</v>
      </c>
      <c r="B49" s="284"/>
      <c r="C49" s="284"/>
      <c r="D49" s="284"/>
      <c r="E49" s="284"/>
      <c r="F49" s="284"/>
      <c r="G49" s="284"/>
      <c r="H49" s="284"/>
      <c r="I49" s="284"/>
      <c r="J49" s="284"/>
    </row>
    <row r="50" spans="1:10" x14ac:dyDescent="0.25">
      <c r="A50" s="284" t="s">
        <v>101</v>
      </c>
      <c r="B50" s="284"/>
      <c r="C50" s="284"/>
      <c r="D50" s="284"/>
      <c r="E50" s="284"/>
      <c r="F50" s="284"/>
      <c r="G50" s="284"/>
      <c r="H50" s="284"/>
      <c r="I50" s="284"/>
      <c r="J50" s="284"/>
    </row>
    <row r="54" spans="1:10" x14ac:dyDescent="0.25">
      <c r="E54" s="19" t="s">
        <v>311</v>
      </c>
      <c r="F54" s="19"/>
      <c r="G54" s="19"/>
    </row>
    <row r="55" spans="1:10" x14ac:dyDescent="0.25">
      <c r="E55" t="s">
        <v>14</v>
      </c>
    </row>
  </sheetData>
  <mergeCells count="63">
    <mergeCell ref="A11:J11"/>
    <mergeCell ref="A1:J1"/>
    <mergeCell ref="A2:J2"/>
    <mergeCell ref="A3:E3"/>
    <mergeCell ref="F3:J3"/>
    <mergeCell ref="A10:H10"/>
    <mergeCell ref="G15:G17"/>
    <mergeCell ref="H15:H17"/>
    <mergeCell ref="I15:I17"/>
    <mergeCell ref="A18:A20"/>
    <mergeCell ref="B18:B20"/>
    <mergeCell ref="C18:C20"/>
    <mergeCell ref="D18:D20"/>
    <mergeCell ref="E18:E20"/>
    <mergeCell ref="F18:F20"/>
    <mergeCell ref="G18:G20"/>
    <mergeCell ref="A15:A17"/>
    <mergeCell ref="B15:B17"/>
    <mergeCell ref="C15:C17"/>
    <mergeCell ref="D15:D17"/>
    <mergeCell ref="E15:E17"/>
    <mergeCell ref="F15:F17"/>
    <mergeCell ref="H18:H20"/>
    <mergeCell ref="I18:I20"/>
    <mergeCell ref="A22:H22"/>
    <mergeCell ref="A23:J23"/>
    <mergeCell ref="A27:A29"/>
    <mergeCell ref="B27:B29"/>
    <mergeCell ref="C27:C29"/>
    <mergeCell ref="D27:D29"/>
    <mergeCell ref="E27:E29"/>
    <mergeCell ref="F27:F29"/>
    <mergeCell ref="B39:H39"/>
    <mergeCell ref="G27:G29"/>
    <mergeCell ref="H27:H29"/>
    <mergeCell ref="I27:I29"/>
    <mergeCell ref="A30:A33"/>
    <mergeCell ref="B30:B33"/>
    <mergeCell ref="C30:C33"/>
    <mergeCell ref="D30:D33"/>
    <mergeCell ref="E30:E33"/>
    <mergeCell ref="F30:F33"/>
    <mergeCell ref="G30:G33"/>
    <mergeCell ref="H30:H33"/>
    <mergeCell ref="I30:I33"/>
    <mergeCell ref="A35:H35"/>
    <mergeCell ref="A36:J36"/>
    <mergeCell ref="B38:H38"/>
    <mergeCell ref="A48:J48"/>
    <mergeCell ref="A49:J49"/>
    <mergeCell ref="A50:J50"/>
    <mergeCell ref="G41:G43"/>
    <mergeCell ref="H41:H43"/>
    <mergeCell ref="I41:I43"/>
    <mergeCell ref="A45:H45"/>
    <mergeCell ref="A46:J46"/>
    <mergeCell ref="A47:H47"/>
    <mergeCell ref="A41:A43"/>
    <mergeCell ref="B41:B43"/>
    <mergeCell ref="C41:C43"/>
    <mergeCell ref="D41:D43"/>
    <mergeCell ref="E41:E43"/>
    <mergeCell ref="F41:F43"/>
  </mergeCells>
  <pageMargins left="0.511811024" right="0.511811024" top="0.78740157499999996" bottom="0.78740157499999996" header="0.31496062000000002" footer="0.31496062000000002"/>
  <pageSetup paperSize="9" scale="91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04"/>
  <sheetViews>
    <sheetView topLeftCell="A184" workbookViewId="0">
      <selection activeCell="C154" sqref="C154"/>
    </sheetView>
  </sheetViews>
  <sheetFormatPr defaultRowHeight="15.75" x14ac:dyDescent="0.25"/>
  <cols>
    <col min="1" max="1" width="22.28515625" style="1" customWidth="1"/>
    <col min="2" max="2" width="36.42578125" customWidth="1"/>
    <col min="3" max="3" width="31.28515625" customWidth="1"/>
    <col min="4" max="4" width="17.42578125" style="4" customWidth="1"/>
    <col min="5" max="5" width="20.5703125" style="6" customWidth="1"/>
    <col min="6" max="6" width="17.85546875" customWidth="1"/>
    <col min="7" max="7" width="17.140625" style="20" customWidth="1"/>
    <col min="8" max="8" width="18" style="5" customWidth="1"/>
  </cols>
  <sheetData>
    <row r="1" spans="1:8" ht="15" customHeight="1" x14ac:dyDescent="0.25">
      <c r="A1" s="328" t="s">
        <v>70</v>
      </c>
      <c r="B1" s="329"/>
      <c r="C1" s="329"/>
      <c r="D1" s="329"/>
      <c r="E1" s="329"/>
      <c r="F1" s="329"/>
      <c r="G1" s="329"/>
      <c r="H1" s="330"/>
    </row>
    <row r="2" spans="1:8" ht="15" customHeight="1" x14ac:dyDescent="0.25">
      <c r="A2" s="331"/>
      <c r="B2" s="332"/>
      <c r="C2" s="332"/>
      <c r="D2" s="332"/>
      <c r="E2" s="332"/>
      <c r="F2" s="332"/>
      <c r="G2" s="332"/>
      <c r="H2" s="333"/>
    </row>
    <row r="3" spans="1:8" ht="15" customHeight="1" x14ac:dyDescent="0.25">
      <c r="A3" s="331"/>
      <c r="B3" s="332"/>
      <c r="C3" s="332"/>
      <c r="D3" s="332"/>
      <c r="E3" s="332"/>
      <c r="F3" s="332"/>
      <c r="G3" s="332"/>
      <c r="H3" s="333"/>
    </row>
    <row r="4" spans="1:8" ht="15" customHeight="1" x14ac:dyDescent="0.25">
      <c r="A4" s="331"/>
      <c r="B4" s="332"/>
      <c r="C4" s="332"/>
      <c r="D4" s="332"/>
      <c r="E4" s="332"/>
      <c r="F4" s="332"/>
      <c r="G4" s="332"/>
      <c r="H4" s="333"/>
    </row>
    <row r="5" spans="1:8" ht="37.5" customHeight="1" thickBot="1" x14ac:dyDescent="0.3">
      <c r="A5" s="334"/>
      <c r="B5" s="335"/>
      <c r="C5" s="335"/>
      <c r="D5" s="335"/>
      <c r="E5" s="335"/>
      <c r="F5" s="335"/>
      <c r="G5" s="335"/>
      <c r="H5" s="336"/>
    </row>
    <row r="6" spans="1:8" ht="15" customHeight="1" x14ac:dyDescent="0.25">
      <c r="A6" s="337" t="s">
        <v>243</v>
      </c>
      <c r="B6" s="337"/>
      <c r="C6" s="337"/>
      <c r="D6" s="337"/>
      <c r="E6" s="337"/>
      <c r="F6" s="337"/>
      <c r="G6" s="337"/>
      <c r="H6" s="337"/>
    </row>
    <row r="7" spans="1:8" ht="15" customHeight="1" x14ac:dyDescent="0.25">
      <c r="A7" s="338"/>
      <c r="B7" s="338"/>
      <c r="C7" s="338"/>
      <c r="D7" s="338"/>
      <c r="E7" s="338"/>
      <c r="F7" s="338"/>
      <c r="G7" s="338"/>
      <c r="H7" s="338"/>
    </row>
    <row r="8" spans="1:8" ht="15" customHeight="1" thickBot="1" x14ac:dyDescent="0.3">
      <c r="A8" s="97"/>
      <c r="B8" s="97"/>
      <c r="C8" s="97"/>
      <c r="D8" s="98"/>
      <c r="E8" s="99"/>
      <c r="F8" s="97"/>
      <c r="G8" s="100"/>
      <c r="H8" s="101"/>
    </row>
    <row r="9" spans="1:8" ht="15" customHeight="1" x14ac:dyDescent="0.25">
      <c r="A9" s="102" t="s">
        <v>58</v>
      </c>
      <c r="B9" s="103"/>
      <c r="C9" s="103"/>
      <c r="D9" s="104"/>
      <c r="E9" s="105"/>
      <c r="F9" s="106"/>
      <c r="G9" s="107"/>
      <c r="H9" s="108"/>
    </row>
    <row r="10" spans="1:8" ht="15" customHeight="1" x14ac:dyDescent="0.25">
      <c r="A10" s="109" t="s">
        <v>36</v>
      </c>
      <c r="B10" s="110"/>
      <c r="C10" s="110"/>
      <c r="D10" s="98"/>
      <c r="E10" s="99"/>
      <c r="F10" s="97"/>
      <c r="G10" s="100"/>
      <c r="H10" s="111"/>
    </row>
    <row r="11" spans="1:8" ht="13.5" customHeight="1" x14ac:dyDescent="0.25">
      <c r="A11" s="109" t="s">
        <v>59</v>
      </c>
      <c r="B11" s="110"/>
      <c r="C11" s="110"/>
      <c r="D11" s="98"/>
      <c r="E11" s="99"/>
      <c r="F11" s="97"/>
      <c r="G11" s="100"/>
      <c r="H11" s="112"/>
    </row>
    <row r="12" spans="1:8" ht="18" x14ac:dyDescent="0.25">
      <c r="A12" s="109" t="s">
        <v>60</v>
      </c>
      <c r="B12" s="110"/>
      <c r="C12" s="110"/>
      <c r="D12" s="98"/>
      <c r="E12" s="99"/>
      <c r="F12" s="97"/>
      <c r="G12" s="100"/>
      <c r="H12" s="112"/>
    </row>
    <row r="13" spans="1:8" ht="18.75" thickBot="1" x14ac:dyDescent="0.3">
      <c r="A13" s="113" t="s">
        <v>39</v>
      </c>
      <c r="B13" s="114"/>
      <c r="C13" s="114"/>
      <c r="D13" s="115"/>
      <c r="E13" s="116"/>
      <c r="F13" s="117"/>
      <c r="G13" s="118"/>
      <c r="H13" s="119"/>
    </row>
    <row r="14" spans="1:8" ht="24" customHeight="1" thickBot="1" x14ac:dyDescent="0.3">
      <c r="A14" s="362" t="s">
        <v>61</v>
      </c>
      <c r="B14" s="363"/>
      <c r="C14" s="363"/>
      <c r="D14" s="363"/>
      <c r="E14" s="363"/>
      <c r="F14" s="363"/>
      <c r="G14" s="363"/>
      <c r="H14" s="363"/>
    </row>
    <row r="15" spans="1:8" ht="15" customHeight="1" x14ac:dyDescent="0.25">
      <c r="A15" s="364" t="s">
        <v>22</v>
      </c>
      <c r="B15" s="366" t="s">
        <v>9</v>
      </c>
      <c r="C15" s="368" t="s">
        <v>23</v>
      </c>
      <c r="D15" s="370" t="s">
        <v>11</v>
      </c>
      <c r="E15" s="372" t="s">
        <v>12</v>
      </c>
      <c r="F15" s="374" t="s">
        <v>13</v>
      </c>
      <c r="G15" s="376" t="s">
        <v>24</v>
      </c>
      <c r="H15" s="378" t="s">
        <v>29</v>
      </c>
    </row>
    <row r="16" spans="1:8" ht="45.75" customHeight="1" x14ac:dyDescent="0.25">
      <c r="A16" s="365"/>
      <c r="B16" s="367"/>
      <c r="C16" s="369"/>
      <c r="D16" s="371"/>
      <c r="E16" s="373"/>
      <c r="F16" s="375"/>
      <c r="G16" s="377"/>
      <c r="H16" s="379"/>
    </row>
    <row r="17" spans="1:8" ht="18.75" x14ac:dyDescent="0.3">
      <c r="A17" s="359" t="s">
        <v>269</v>
      </c>
      <c r="B17" s="120" t="s">
        <v>78</v>
      </c>
      <c r="C17" s="3" t="s">
        <v>244</v>
      </c>
      <c r="D17" s="121">
        <v>1826.07</v>
      </c>
      <c r="E17" s="122">
        <v>43864</v>
      </c>
      <c r="F17" s="123" t="s">
        <v>56</v>
      </c>
      <c r="G17" s="360">
        <v>0.36149999999999999</v>
      </c>
      <c r="H17" s="361">
        <v>0.2767</v>
      </c>
    </row>
    <row r="18" spans="1:8" ht="18.75" x14ac:dyDescent="0.3">
      <c r="A18" s="359"/>
      <c r="B18" s="120" t="s">
        <v>78</v>
      </c>
      <c r="C18" s="3" t="s">
        <v>228</v>
      </c>
      <c r="D18" s="121">
        <v>11882.94</v>
      </c>
      <c r="E18" s="122">
        <v>43864</v>
      </c>
      <c r="F18" s="123" t="s">
        <v>56</v>
      </c>
      <c r="G18" s="360"/>
      <c r="H18" s="361"/>
    </row>
    <row r="19" spans="1:8" ht="18.75" x14ac:dyDescent="0.3">
      <c r="A19" s="359"/>
      <c r="B19" s="120" t="s">
        <v>78</v>
      </c>
      <c r="C19" s="3" t="s">
        <v>229</v>
      </c>
      <c r="D19" s="121">
        <v>12267.29</v>
      </c>
      <c r="E19" s="122">
        <v>43864</v>
      </c>
      <c r="F19" s="123" t="s">
        <v>56</v>
      </c>
      <c r="G19" s="360"/>
      <c r="H19" s="361"/>
    </row>
    <row r="20" spans="1:8" ht="18.75" x14ac:dyDescent="0.3">
      <c r="A20" s="359"/>
      <c r="B20" s="120" t="s">
        <v>78</v>
      </c>
      <c r="C20" s="3" t="s">
        <v>246</v>
      </c>
      <c r="D20" s="121">
        <v>693.78</v>
      </c>
      <c r="E20" s="122">
        <v>43864</v>
      </c>
      <c r="F20" s="123" t="s">
        <v>56</v>
      </c>
      <c r="G20" s="360"/>
      <c r="H20" s="361"/>
    </row>
    <row r="21" spans="1:8" ht="18.75" x14ac:dyDescent="0.3">
      <c r="A21" s="359"/>
      <c r="B21" s="120" t="s">
        <v>78</v>
      </c>
      <c r="C21" s="3" t="s">
        <v>247</v>
      </c>
      <c r="D21" s="121">
        <v>514.79999999999995</v>
      </c>
      <c r="E21" s="122">
        <v>43864</v>
      </c>
      <c r="F21" s="123" t="s">
        <v>56</v>
      </c>
      <c r="G21" s="360"/>
      <c r="H21" s="361"/>
    </row>
    <row r="22" spans="1:8" ht="18.75" x14ac:dyDescent="0.3">
      <c r="A22" s="359"/>
      <c r="B22" s="120" t="s">
        <v>78</v>
      </c>
      <c r="C22" s="32" t="s">
        <v>248</v>
      </c>
      <c r="D22" s="121">
        <v>246.09</v>
      </c>
      <c r="E22" s="122">
        <v>43864</v>
      </c>
      <c r="F22" s="123" t="s">
        <v>56</v>
      </c>
      <c r="G22" s="360"/>
      <c r="H22" s="361"/>
    </row>
    <row r="23" spans="1:8" ht="18.75" x14ac:dyDescent="0.3">
      <c r="A23" s="359"/>
      <c r="B23" s="120" t="s">
        <v>78</v>
      </c>
      <c r="C23" s="3" t="s">
        <v>249</v>
      </c>
      <c r="D23" s="121">
        <v>11.89</v>
      </c>
      <c r="E23" s="122">
        <v>43864</v>
      </c>
      <c r="F23" s="123" t="s">
        <v>56</v>
      </c>
      <c r="G23" s="360"/>
      <c r="H23" s="361"/>
    </row>
    <row r="24" spans="1:8" ht="18.75" x14ac:dyDescent="0.3">
      <c r="A24" s="359"/>
      <c r="B24" s="120" t="s">
        <v>62</v>
      </c>
      <c r="C24" s="3" t="s">
        <v>25</v>
      </c>
      <c r="D24" s="121">
        <v>871.2</v>
      </c>
      <c r="E24" s="122">
        <v>43868</v>
      </c>
      <c r="F24" s="123" t="s">
        <v>46</v>
      </c>
      <c r="G24" s="360"/>
      <c r="H24" s="361"/>
    </row>
    <row r="25" spans="1:8" ht="18.75" x14ac:dyDescent="0.3">
      <c r="A25" s="359"/>
      <c r="B25" s="120" t="s">
        <v>113</v>
      </c>
      <c r="C25" s="3" t="s">
        <v>111</v>
      </c>
      <c r="D25" s="121">
        <v>57.33</v>
      </c>
      <c r="E25" s="122">
        <v>43868</v>
      </c>
      <c r="F25" s="123" t="s">
        <v>46</v>
      </c>
      <c r="G25" s="360"/>
      <c r="H25" s="361"/>
    </row>
    <row r="26" spans="1:8" ht="18.75" x14ac:dyDescent="0.3">
      <c r="A26" s="359"/>
      <c r="B26" s="120" t="s">
        <v>47</v>
      </c>
      <c r="C26" s="3" t="s">
        <v>73</v>
      </c>
      <c r="D26" s="121">
        <v>1228.2</v>
      </c>
      <c r="E26" s="122">
        <v>43868</v>
      </c>
      <c r="F26" s="123" t="s">
        <v>46</v>
      </c>
      <c r="G26" s="360"/>
      <c r="H26" s="361"/>
    </row>
    <row r="27" spans="1:8" ht="18.75" x14ac:dyDescent="0.3">
      <c r="A27" s="359"/>
      <c r="B27" s="120" t="s">
        <v>47</v>
      </c>
      <c r="C27" s="3" t="s">
        <v>111</v>
      </c>
      <c r="D27" s="121">
        <v>57.33</v>
      </c>
      <c r="E27" s="122">
        <v>43868</v>
      </c>
      <c r="F27" s="123" t="s">
        <v>46</v>
      </c>
      <c r="G27" s="360"/>
      <c r="H27" s="361"/>
    </row>
    <row r="28" spans="1:8" ht="18.75" x14ac:dyDescent="0.3">
      <c r="A28" s="359"/>
      <c r="B28" s="120" t="s">
        <v>49</v>
      </c>
      <c r="C28" s="3" t="s">
        <v>73</v>
      </c>
      <c r="D28" s="121">
        <v>1259.2</v>
      </c>
      <c r="E28" s="122">
        <v>43868</v>
      </c>
      <c r="F28" s="123" t="s">
        <v>46</v>
      </c>
      <c r="G28" s="360"/>
      <c r="H28" s="361"/>
    </row>
    <row r="29" spans="1:8" ht="18.75" x14ac:dyDescent="0.3">
      <c r="A29" s="359"/>
      <c r="B29" s="120" t="s">
        <v>49</v>
      </c>
      <c r="C29" s="3" t="s">
        <v>111</v>
      </c>
      <c r="D29" s="121">
        <v>53</v>
      </c>
      <c r="E29" s="122">
        <v>43868</v>
      </c>
      <c r="F29" s="123" t="s">
        <v>46</v>
      </c>
      <c r="G29" s="360"/>
      <c r="H29" s="361"/>
    </row>
    <row r="30" spans="1:8" ht="18.75" x14ac:dyDescent="0.3">
      <c r="A30" s="359"/>
      <c r="B30" s="120" t="s">
        <v>63</v>
      </c>
      <c r="C30" s="3" t="s">
        <v>73</v>
      </c>
      <c r="D30" s="121">
        <v>1370.2</v>
      </c>
      <c r="E30" s="122">
        <v>43868</v>
      </c>
      <c r="F30" s="123" t="s">
        <v>46</v>
      </c>
      <c r="G30" s="360"/>
      <c r="H30" s="361"/>
    </row>
    <row r="31" spans="1:8" ht="18.75" x14ac:dyDescent="0.3">
      <c r="A31" s="359"/>
      <c r="B31" s="120" t="s">
        <v>63</v>
      </c>
      <c r="C31" s="3" t="s">
        <v>111</v>
      </c>
      <c r="D31" s="121">
        <v>56.33</v>
      </c>
      <c r="E31" s="122">
        <v>43868</v>
      </c>
      <c r="F31" s="123" t="s">
        <v>46</v>
      </c>
      <c r="G31" s="360"/>
      <c r="H31" s="361"/>
    </row>
    <row r="32" spans="1:8" ht="18.75" x14ac:dyDescent="0.3">
      <c r="A32" s="359"/>
      <c r="B32" s="120" t="s">
        <v>163</v>
      </c>
      <c r="C32" s="3" t="s">
        <v>73</v>
      </c>
      <c r="D32" s="121">
        <v>167.2</v>
      </c>
      <c r="E32" s="122">
        <v>43868</v>
      </c>
      <c r="F32" s="123" t="s">
        <v>46</v>
      </c>
      <c r="G32" s="360"/>
      <c r="H32" s="361"/>
    </row>
    <row r="33" spans="1:8" ht="18.75" x14ac:dyDescent="0.3">
      <c r="A33" s="359"/>
      <c r="B33" s="120" t="s">
        <v>50</v>
      </c>
      <c r="C33" s="3" t="s">
        <v>73</v>
      </c>
      <c r="D33" s="121">
        <v>2876.3</v>
      </c>
      <c r="E33" s="122">
        <v>43868</v>
      </c>
      <c r="F33" s="123" t="s">
        <v>46</v>
      </c>
      <c r="G33" s="360"/>
      <c r="H33" s="361"/>
    </row>
    <row r="34" spans="1:8" ht="18.75" x14ac:dyDescent="0.3">
      <c r="A34" s="359"/>
      <c r="B34" s="120" t="s">
        <v>50</v>
      </c>
      <c r="C34" s="3" t="s">
        <v>111</v>
      </c>
      <c r="D34" s="121">
        <v>144.66999999999999</v>
      </c>
      <c r="E34" s="122">
        <v>43868</v>
      </c>
      <c r="F34" s="123" t="s">
        <v>46</v>
      </c>
      <c r="G34" s="360"/>
      <c r="H34" s="361"/>
    </row>
    <row r="35" spans="1:8" ht="18.75" x14ac:dyDescent="0.3">
      <c r="A35" s="359"/>
      <c r="B35" s="120" t="s">
        <v>104</v>
      </c>
      <c r="C35" s="3" t="s">
        <v>73</v>
      </c>
      <c r="D35" s="121">
        <v>1565.3</v>
      </c>
      <c r="E35" s="122">
        <v>43868</v>
      </c>
      <c r="F35" s="123" t="s">
        <v>46</v>
      </c>
      <c r="G35" s="360"/>
      <c r="H35" s="361"/>
    </row>
    <row r="36" spans="1:8" ht="18.75" x14ac:dyDescent="0.3">
      <c r="A36" s="359"/>
      <c r="B36" s="120" t="s">
        <v>51</v>
      </c>
      <c r="C36" s="3" t="s">
        <v>73</v>
      </c>
      <c r="D36" s="121">
        <v>1259.2</v>
      </c>
      <c r="E36" s="122">
        <v>43868</v>
      </c>
      <c r="F36" s="123" t="s">
        <v>46</v>
      </c>
      <c r="G36" s="360"/>
      <c r="H36" s="361"/>
    </row>
    <row r="37" spans="1:8" ht="18.75" x14ac:dyDescent="0.3">
      <c r="A37" s="359"/>
      <c r="B37" s="120" t="s">
        <v>51</v>
      </c>
      <c r="C37" s="3" t="s">
        <v>111</v>
      </c>
      <c r="D37" s="121">
        <v>53</v>
      </c>
      <c r="E37" s="122">
        <v>43868</v>
      </c>
      <c r="F37" s="123" t="s">
        <v>46</v>
      </c>
      <c r="G37" s="360"/>
      <c r="H37" s="361"/>
    </row>
    <row r="38" spans="1:8" ht="18.75" x14ac:dyDescent="0.3">
      <c r="A38" s="359"/>
      <c r="B38" s="120" t="s">
        <v>81</v>
      </c>
      <c r="C38" s="3" t="s">
        <v>73</v>
      </c>
      <c r="D38" s="121">
        <v>2965</v>
      </c>
      <c r="E38" s="122">
        <v>43868</v>
      </c>
      <c r="F38" s="123" t="s">
        <v>46</v>
      </c>
      <c r="G38" s="360"/>
      <c r="H38" s="361"/>
    </row>
    <row r="39" spans="1:8" ht="18.75" x14ac:dyDescent="0.3">
      <c r="A39" s="359"/>
      <c r="B39" s="120" t="s">
        <v>81</v>
      </c>
      <c r="C39" s="3" t="s">
        <v>111</v>
      </c>
      <c r="D39" s="121">
        <v>141.33000000000001</v>
      </c>
      <c r="E39" s="122">
        <v>43868</v>
      </c>
      <c r="F39" s="123" t="s">
        <v>46</v>
      </c>
      <c r="G39" s="360"/>
      <c r="H39" s="361"/>
    </row>
    <row r="40" spans="1:8" ht="18.75" x14ac:dyDescent="0.3">
      <c r="A40" s="359"/>
      <c r="B40" s="120" t="s">
        <v>52</v>
      </c>
      <c r="C40" s="3" t="s">
        <v>73</v>
      </c>
      <c r="D40" s="121">
        <v>1026.2</v>
      </c>
      <c r="E40" s="122">
        <v>43868</v>
      </c>
      <c r="F40" s="123" t="s">
        <v>46</v>
      </c>
      <c r="G40" s="360"/>
      <c r="H40" s="361"/>
    </row>
    <row r="41" spans="1:8" ht="18.75" x14ac:dyDescent="0.3">
      <c r="A41" s="359"/>
      <c r="B41" s="120" t="s">
        <v>52</v>
      </c>
      <c r="C41" s="3" t="s">
        <v>111</v>
      </c>
      <c r="D41" s="121">
        <v>50</v>
      </c>
      <c r="E41" s="122">
        <v>43868</v>
      </c>
      <c r="F41" s="123" t="s">
        <v>46</v>
      </c>
      <c r="G41" s="360"/>
      <c r="H41" s="361"/>
    </row>
    <row r="42" spans="1:8" ht="18.75" x14ac:dyDescent="0.3">
      <c r="A42" s="359"/>
      <c r="B42" s="120" t="s">
        <v>53</v>
      </c>
      <c r="C42" s="3" t="s">
        <v>73</v>
      </c>
      <c r="D42" s="121">
        <v>1368.2</v>
      </c>
      <c r="E42" s="122">
        <v>43868</v>
      </c>
      <c r="F42" s="123" t="s">
        <v>46</v>
      </c>
      <c r="G42" s="360"/>
      <c r="H42" s="361"/>
    </row>
    <row r="43" spans="1:8" ht="18.75" x14ac:dyDescent="0.3">
      <c r="A43" s="359"/>
      <c r="B43" s="120" t="s">
        <v>53</v>
      </c>
      <c r="C43" s="3" t="s">
        <v>111</v>
      </c>
      <c r="D43" s="121">
        <v>56</v>
      </c>
      <c r="E43" s="122">
        <v>43868</v>
      </c>
      <c r="F43" s="123" t="s">
        <v>46</v>
      </c>
      <c r="G43" s="360"/>
      <c r="H43" s="361"/>
    </row>
    <row r="44" spans="1:8" ht="18.75" x14ac:dyDescent="0.3">
      <c r="A44" s="359"/>
      <c r="B44" s="120" t="s">
        <v>64</v>
      </c>
      <c r="C44" s="3" t="s">
        <v>73</v>
      </c>
      <c r="D44" s="121">
        <v>1405.2</v>
      </c>
      <c r="E44" s="124">
        <v>43868</v>
      </c>
      <c r="F44" s="120" t="s">
        <v>46</v>
      </c>
      <c r="G44" s="360"/>
      <c r="H44" s="361"/>
    </row>
    <row r="45" spans="1:8" ht="18.75" x14ac:dyDescent="0.3">
      <c r="A45" s="359"/>
      <c r="B45" s="120" t="s">
        <v>64</v>
      </c>
      <c r="C45" s="3" t="s">
        <v>111</v>
      </c>
      <c r="D45" s="121">
        <v>53</v>
      </c>
      <c r="E45" s="124">
        <v>43868</v>
      </c>
      <c r="F45" s="120" t="s">
        <v>46</v>
      </c>
      <c r="G45" s="360"/>
      <c r="H45" s="361"/>
    </row>
    <row r="46" spans="1:8" ht="18.75" x14ac:dyDescent="0.3">
      <c r="A46" s="359"/>
      <c r="B46" s="120" t="s">
        <v>77</v>
      </c>
      <c r="C46" s="3" t="s">
        <v>73</v>
      </c>
      <c r="D46" s="121">
        <v>1656.2</v>
      </c>
      <c r="E46" s="124">
        <v>43868</v>
      </c>
      <c r="F46" s="120" t="s">
        <v>46</v>
      </c>
      <c r="G46" s="360"/>
      <c r="H46" s="361"/>
    </row>
    <row r="47" spans="1:8" ht="18.75" x14ac:dyDescent="0.3">
      <c r="A47" s="359"/>
      <c r="B47" s="120" t="s">
        <v>77</v>
      </c>
      <c r="C47" s="3" t="s">
        <v>111</v>
      </c>
      <c r="D47" s="121">
        <v>73.33</v>
      </c>
      <c r="E47" s="124">
        <v>43868</v>
      </c>
      <c r="F47" s="120" t="s">
        <v>46</v>
      </c>
      <c r="G47" s="360"/>
      <c r="H47" s="361"/>
    </row>
    <row r="48" spans="1:8" ht="18.75" x14ac:dyDescent="0.3">
      <c r="A48" s="359"/>
      <c r="B48" s="120" t="s">
        <v>83</v>
      </c>
      <c r="C48" s="3" t="s">
        <v>73</v>
      </c>
      <c r="D48" s="121">
        <v>1308.2</v>
      </c>
      <c r="E48" s="124">
        <v>43868</v>
      </c>
      <c r="F48" s="120" t="s">
        <v>46</v>
      </c>
      <c r="G48" s="360"/>
      <c r="H48" s="361"/>
    </row>
    <row r="49" spans="1:8" ht="18.75" x14ac:dyDescent="0.3">
      <c r="A49" s="359"/>
      <c r="B49" s="120" t="s">
        <v>83</v>
      </c>
      <c r="C49" s="3" t="s">
        <v>111</v>
      </c>
      <c r="D49" s="121">
        <v>9.67</v>
      </c>
      <c r="E49" s="124">
        <v>43868</v>
      </c>
      <c r="F49" s="120" t="s">
        <v>46</v>
      </c>
      <c r="G49" s="360"/>
      <c r="H49" s="361"/>
    </row>
    <row r="50" spans="1:8" ht="18.75" x14ac:dyDescent="0.3">
      <c r="A50" s="359"/>
      <c r="B50" s="120" t="s">
        <v>107</v>
      </c>
      <c r="C50" s="3" t="s">
        <v>73</v>
      </c>
      <c r="D50" s="121">
        <v>1240.2</v>
      </c>
      <c r="E50" s="124">
        <v>43868</v>
      </c>
      <c r="F50" s="120" t="s">
        <v>46</v>
      </c>
      <c r="G50" s="360"/>
      <c r="H50" s="361"/>
    </row>
    <row r="51" spans="1:8" ht="18.75" x14ac:dyDescent="0.3">
      <c r="A51" s="359"/>
      <c r="B51" s="120" t="s">
        <v>54</v>
      </c>
      <c r="C51" s="3" t="s">
        <v>73</v>
      </c>
      <c r="D51" s="121">
        <v>1307.2</v>
      </c>
      <c r="E51" s="124">
        <v>43868</v>
      </c>
      <c r="F51" s="120" t="s">
        <v>46</v>
      </c>
      <c r="G51" s="360"/>
      <c r="H51" s="361"/>
    </row>
    <row r="52" spans="1:8" ht="18.75" x14ac:dyDescent="0.3">
      <c r="A52" s="359"/>
      <c r="B52" s="125" t="s">
        <v>54</v>
      </c>
      <c r="C52" s="3" t="s">
        <v>111</v>
      </c>
      <c r="D52" s="126">
        <v>58.33</v>
      </c>
      <c r="E52" s="127">
        <v>43868</v>
      </c>
      <c r="F52" s="125" t="s">
        <v>46</v>
      </c>
      <c r="G52" s="360"/>
      <c r="H52" s="361"/>
    </row>
    <row r="53" spans="1:8" ht="18.75" x14ac:dyDescent="0.3">
      <c r="A53" s="359"/>
      <c r="B53" s="125" t="s">
        <v>55</v>
      </c>
      <c r="C53" s="3" t="s">
        <v>73</v>
      </c>
      <c r="D53" s="126">
        <v>1466.2</v>
      </c>
      <c r="E53" s="127">
        <v>43868</v>
      </c>
      <c r="F53" s="125" t="s">
        <v>46</v>
      </c>
      <c r="G53" s="360"/>
      <c r="H53" s="361"/>
    </row>
    <row r="54" spans="1:8" ht="18.75" x14ac:dyDescent="0.3">
      <c r="A54" s="359"/>
      <c r="B54" s="125" t="s">
        <v>55</v>
      </c>
      <c r="C54" s="3" t="s">
        <v>111</v>
      </c>
      <c r="D54" s="126">
        <v>59.33</v>
      </c>
      <c r="E54" s="127">
        <v>43868</v>
      </c>
      <c r="F54" s="125" t="s">
        <v>46</v>
      </c>
      <c r="G54" s="360"/>
      <c r="H54" s="361"/>
    </row>
    <row r="55" spans="1:8" ht="18.75" x14ac:dyDescent="0.3">
      <c r="A55" s="359"/>
      <c r="B55" s="125" t="s">
        <v>106</v>
      </c>
      <c r="C55" s="3" t="s">
        <v>73</v>
      </c>
      <c r="D55" s="126">
        <v>1366.2</v>
      </c>
      <c r="E55" s="127">
        <v>43868</v>
      </c>
      <c r="F55" s="125" t="s">
        <v>46</v>
      </c>
      <c r="G55" s="360"/>
      <c r="H55" s="361"/>
    </row>
    <row r="56" spans="1:8" ht="18.75" x14ac:dyDescent="0.3">
      <c r="A56" s="359"/>
      <c r="B56" s="125" t="s">
        <v>78</v>
      </c>
      <c r="C56" s="3" t="s">
        <v>112</v>
      </c>
      <c r="D56" s="126">
        <v>2644.2</v>
      </c>
      <c r="E56" s="127">
        <v>43868</v>
      </c>
      <c r="F56" s="125" t="s">
        <v>56</v>
      </c>
      <c r="G56" s="360"/>
      <c r="H56" s="361"/>
    </row>
    <row r="57" spans="1:8" ht="18.75" x14ac:dyDescent="0.3">
      <c r="A57" s="359"/>
      <c r="B57" s="125" t="s">
        <v>48</v>
      </c>
      <c r="C57" s="3" t="s">
        <v>170</v>
      </c>
      <c r="D57" s="126">
        <v>300</v>
      </c>
      <c r="E57" s="127">
        <v>43872</v>
      </c>
      <c r="F57" s="125" t="s">
        <v>46</v>
      </c>
      <c r="G57" s="360"/>
      <c r="H57" s="361"/>
    </row>
    <row r="58" spans="1:8" ht="18.75" x14ac:dyDescent="0.3">
      <c r="A58" s="359"/>
      <c r="B58" s="125" t="s">
        <v>85</v>
      </c>
      <c r="C58" s="3" t="s">
        <v>170</v>
      </c>
      <c r="D58" s="126">
        <v>300</v>
      </c>
      <c r="E58" s="127">
        <v>43872</v>
      </c>
      <c r="F58" s="125" t="s">
        <v>46</v>
      </c>
      <c r="G58" s="360"/>
      <c r="H58" s="361"/>
    </row>
    <row r="59" spans="1:8" ht="18.75" x14ac:dyDescent="0.3">
      <c r="A59" s="359"/>
      <c r="B59" s="125" t="s">
        <v>171</v>
      </c>
      <c r="C59" s="3" t="s">
        <v>170</v>
      </c>
      <c r="D59" s="126">
        <v>137</v>
      </c>
      <c r="E59" s="127">
        <v>43872</v>
      </c>
      <c r="F59" s="125" t="s">
        <v>46</v>
      </c>
      <c r="G59" s="360"/>
      <c r="H59" s="361"/>
    </row>
    <row r="60" spans="1:8" ht="18.75" x14ac:dyDescent="0.3">
      <c r="A60" s="359"/>
      <c r="B60" s="125" t="s">
        <v>103</v>
      </c>
      <c r="C60" s="3" t="s">
        <v>170</v>
      </c>
      <c r="D60" s="126">
        <v>300</v>
      </c>
      <c r="E60" s="127">
        <v>43872</v>
      </c>
      <c r="F60" s="125" t="s">
        <v>46</v>
      </c>
      <c r="G60" s="360"/>
      <c r="H60" s="361"/>
    </row>
    <row r="61" spans="1:8" ht="18.75" x14ac:dyDescent="0.3">
      <c r="A61" s="359"/>
      <c r="B61" s="125" t="s">
        <v>173</v>
      </c>
      <c r="C61" s="3" t="s">
        <v>170</v>
      </c>
      <c r="D61" s="126">
        <v>300</v>
      </c>
      <c r="E61" s="127">
        <v>43872</v>
      </c>
      <c r="F61" s="125" t="s">
        <v>46</v>
      </c>
      <c r="G61" s="360"/>
      <c r="H61" s="361"/>
    </row>
    <row r="62" spans="1:8" ht="18.75" x14ac:dyDescent="0.3">
      <c r="A62" s="359"/>
      <c r="B62" s="125" t="s">
        <v>250</v>
      </c>
      <c r="C62" s="3" t="s">
        <v>170</v>
      </c>
      <c r="D62" s="126">
        <v>300</v>
      </c>
      <c r="E62" s="127">
        <v>43872</v>
      </c>
      <c r="F62" s="125" t="s">
        <v>46</v>
      </c>
      <c r="G62" s="360"/>
      <c r="H62" s="361"/>
    </row>
    <row r="63" spans="1:8" ht="18.75" x14ac:dyDescent="0.3">
      <c r="A63" s="359"/>
      <c r="B63" s="125" t="s">
        <v>175</v>
      </c>
      <c r="C63" s="3" t="s">
        <v>170</v>
      </c>
      <c r="D63" s="126">
        <v>300</v>
      </c>
      <c r="E63" s="127">
        <v>43872</v>
      </c>
      <c r="F63" s="125" t="s">
        <v>46</v>
      </c>
      <c r="G63" s="360"/>
      <c r="H63" s="361"/>
    </row>
    <row r="64" spans="1:8" ht="18.75" x14ac:dyDescent="0.3">
      <c r="A64" s="359"/>
      <c r="B64" s="125" t="s">
        <v>104</v>
      </c>
      <c r="C64" s="3" t="s">
        <v>109</v>
      </c>
      <c r="D64" s="126">
        <v>1539.07</v>
      </c>
      <c r="E64" s="127">
        <v>43875</v>
      </c>
      <c r="F64" s="125" t="s">
        <v>46</v>
      </c>
      <c r="G64" s="360"/>
      <c r="H64" s="361"/>
    </row>
    <row r="65" spans="1:8" ht="18.75" x14ac:dyDescent="0.3">
      <c r="A65" s="359"/>
      <c r="B65" s="125" t="s">
        <v>131</v>
      </c>
      <c r="C65" s="3" t="s">
        <v>114</v>
      </c>
      <c r="D65" s="126">
        <v>37.93</v>
      </c>
      <c r="E65" s="127">
        <v>43878</v>
      </c>
      <c r="F65" s="125" t="s">
        <v>56</v>
      </c>
      <c r="G65" s="360"/>
      <c r="H65" s="361"/>
    </row>
    <row r="66" spans="1:8" ht="18.75" x14ac:dyDescent="0.3">
      <c r="A66" s="359"/>
      <c r="B66" s="125" t="s">
        <v>298</v>
      </c>
      <c r="C66" s="3" t="s">
        <v>299</v>
      </c>
      <c r="D66" s="126">
        <v>15.86</v>
      </c>
      <c r="E66" s="127">
        <v>43881</v>
      </c>
      <c r="F66" s="125" t="s">
        <v>56</v>
      </c>
      <c r="G66" s="360"/>
      <c r="H66" s="361"/>
    </row>
    <row r="67" spans="1:8" ht="18.75" x14ac:dyDescent="0.3">
      <c r="A67" s="359"/>
      <c r="B67" s="125" t="s">
        <v>78</v>
      </c>
      <c r="C67" s="3" t="s">
        <v>245</v>
      </c>
      <c r="D67" s="126">
        <v>330.54</v>
      </c>
      <c r="E67" s="127">
        <v>43881</v>
      </c>
      <c r="F67" s="125" t="s">
        <v>56</v>
      </c>
      <c r="G67" s="360"/>
      <c r="H67" s="361"/>
    </row>
    <row r="68" spans="1:8" ht="18.75" x14ac:dyDescent="0.3">
      <c r="A68" s="359"/>
      <c r="B68" s="125" t="s">
        <v>78</v>
      </c>
      <c r="C68" s="3" t="s">
        <v>127</v>
      </c>
      <c r="D68" s="126">
        <v>11843.19</v>
      </c>
      <c r="E68" s="127">
        <v>43881</v>
      </c>
      <c r="F68" s="125" t="s">
        <v>56</v>
      </c>
      <c r="G68" s="360"/>
      <c r="H68" s="361"/>
    </row>
    <row r="69" spans="1:8" ht="18.75" x14ac:dyDescent="0.3">
      <c r="A69" s="359"/>
      <c r="B69" s="125" t="s">
        <v>78</v>
      </c>
      <c r="C69" s="3" t="s">
        <v>251</v>
      </c>
      <c r="D69" s="126">
        <v>182.48</v>
      </c>
      <c r="E69" s="127">
        <v>43881</v>
      </c>
      <c r="F69" s="125" t="s">
        <v>56</v>
      </c>
      <c r="G69" s="360"/>
      <c r="H69" s="361"/>
    </row>
    <row r="70" spans="1:8" ht="18.75" x14ac:dyDescent="0.3">
      <c r="A70" s="359"/>
      <c r="B70" s="125" t="s">
        <v>78</v>
      </c>
      <c r="C70" s="3" t="s">
        <v>252</v>
      </c>
      <c r="D70" s="126">
        <v>480.13</v>
      </c>
      <c r="E70" s="127">
        <v>43881</v>
      </c>
      <c r="F70" s="125" t="s">
        <v>56</v>
      </c>
      <c r="G70" s="360"/>
      <c r="H70" s="361"/>
    </row>
    <row r="71" spans="1:8" ht="18.75" x14ac:dyDescent="0.3">
      <c r="A71" s="359"/>
      <c r="B71" s="125"/>
      <c r="C71" s="125"/>
      <c r="D71" s="126"/>
      <c r="E71" s="127"/>
      <c r="F71" s="125"/>
      <c r="G71" s="360"/>
      <c r="H71" s="361"/>
    </row>
    <row r="72" spans="1:8" ht="18.75" x14ac:dyDescent="0.3">
      <c r="A72" s="359"/>
      <c r="B72" s="125"/>
      <c r="C72" s="125"/>
      <c r="D72" s="126"/>
      <c r="E72" s="127"/>
      <c r="F72" s="125"/>
      <c r="G72" s="360"/>
      <c r="H72" s="361"/>
    </row>
    <row r="73" spans="1:8" ht="18.75" x14ac:dyDescent="0.3">
      <c r="A73" s="359"/>
      <c r="B73" s="125"/>
      <c r="C73" s="125"/>
      <c r="D73" s="126"/>
      <c r="E73" s="127"/>
      <c r="F73" s="125"/>
      <c r="G73" s="360"/>
      <c r="H73" s="361"/>
    </row>
    <row r="74" spans="1:8" ht="19.5" thickBot="1" x14ac:dyDescent="0.35">
      <c r="A74" s="128"/>
      <c r="B74" s="129"/>
      <c r="C74" s="129"/>
      <c r="D74" s="130">
        <f>SUM(D17:D73)</f>
        <v>73081.50999999998</v>
      </c>
      <c r="E74" s="131"/>
      <c r="F74" s="129"/>
      <c r="G74" s="132"/>
      <c r="H74" s="133"/>
    </row>
    <row r="75" spans="1:8" ht="19.5" thickBot="1" x14ac:dyDescent="0.35">
      <c r="A75" s="134"/>
      <c r="B75" s="129"/>
      <c r="C75" s="129"/>
      <c r="D75" s="135"/>
      <c r="E75" s="136"/>
      <c r="F75" s="129"/>
      <c r="G75" s="132"/>
      <c r="H75" s="133"/>
    </row>
    <row r="76" spans="1:8" ht="18.75" x14ac:dyDescent="0.3">
      <c r="A76" s="344" t="s">
        <v>26</v>
      </c>
      <c r="B76" s="137" t="s">
        <v>253</v>
      </c>
      <c r="C76" s="137" t="s">
        <v>254</v>
      </c>
      <c r="D76" s="138">
        <v>543.97</v>
      </c>
      <c r="E76" s="139">
        <v>43864</v>
      </c>
      <c r="F76" s="140" t="s">
        <v>42</v>
      </c>
      <c r="G76" s="349">
        <v>0.44409999999999999</v>
      </c>
      <c r="H76" s="354">
        <v>0.3901</v>
      </c>
    </row>
    <row r="77" spans="1:8" ht="18.75" x14ac:dyDescent="0.3">
      <c r="A77" s="346"/>
      <c r="B77" s="120" t="s">
        <v>137</v>
      </c>
      <c r="C77" s="120" t="s">
        <v>255</v>
      </c>
      <c r="D77" s="121">
        <v>2032</v>
      </c>
      <c r="E77" s="122">
        <v>43864</v>
      </c>
      <c r="F77" s="123" t="s">
        <v>42</v>
      </c>
      <c r="G77" s="351"/>
      <c r="H77" s="356"/>
    </row>
    <row r="78" spans="1:8" ht="18.75" x14ac:dyDescent="0.3">
      <c r="A78" s="346"/>
      <c r="B78" s="120" t="s">
        <v>259</v>
      </c>
      <c r="C78" s="120" t="s">
        <v>140</v>
      </c>
      <c r="D78" s="121">
        <v>1638</v>
      </c>
      <c r="E78" s="122">
        <v>43864</v>
      </c>
      <c r="F78" s="123" t="s">
        <v>42</v>
      </c>
      <c r="G78" s="351"/>
      <c r="H78" s="356"/>
    </row>
    <row r="79" spans="1:8" ht="18.75" x14ac:dyDescent="0.3">
      <c r="A79" s="346"/>
      <c r="B79" s="120" t="s">
        <v>260</v>
      </c>
      <c r="C79" s="120" t="s">
        <v>142</v>
      </c>
      <c r="D79" s="121">
        <v>659.4</v>
      </c>
      <c r="E79" s="122">
        <v>43864</v>
      </c>
      <c r="F79" s="123" t="s">
        <v>42</v>
      </c>
      <c r="G79" s="351"/>
      <c r="H79" s="356"/>
    </row>
    <row r="80" spans="1:8" ht="18.75" x14ac:dyDescent="0.3">
      <c r="A80" s="346"/>
      <c r="B80" s="120" t="s">
        <v>259</v>
      </c>
      <c r="C80" s="120" t="s">
        <v>143</v>
      </c>
      <c r="D80" s="121">
        <v>2512</v>
      </c>
      <c r="E80" s="122">
        <v>43864</v>
      </c>
      <c r="F80" s="123" t="s">
        <v>42</v>
      </c>
      <c r="G80" s="351"/>
      <c r="H80" s="356"/>
    </row>
    <row r="81" spans="1:8" ht="18.75" x14ac:dyDescent="0.3">
      <c r="A81" s="346"/>
      <c r="B81" s="120" t="s">
        <v>259</v>
      </c>
      <c r="C81" s="141" t="s">
        <v>148</v>
      </c>
      <c r="D81" s="121">
        <v>1870.4</v>
      </c>
      <c r="E81" s="122">
        <v>43865</v>
      </c>
      <c r="F81" s="123" t="s">
        <v>42</v>
      </c>
      <c r="G81" s="351"/>
      <c r="H81" s="356"/>
    </row>
    <row r="82" spans="1:8" ht="18.75" x14ac:dyDescent="0.3">
      <c r="A82" s="346"/>
      <c r="B82" s="120" t="s">
        <v>259</v>
      </c>
      <c r="C82" s="120" t="s">
        <v>79</v>
      </c>
      <c r="D82" s="121">
        <v>1404.8</v>
      </c>
      <c r="E82" s="122">
        <v>43866</v>
      </c>
      <c r="F82" s="123" t="s">
        <v>42</v>
      </c>
      <c r="G82" s="351"/>
      <c r="H82" s="356"/>
    </row>
    <row r="83" spans="1:8" ht="18.75" x14ac:dyDescent="0.3">
      <c r="A83" s="346"/>
      <c r="B83" s="120" t="s">
        <v>160</v>
      </c>
      <c r="C83" s="120" t="s">
        <v>161</v>
      </c>
      <c r="D83" s="121">
        <v>264.60000000000002</v>
      </c>
      <c r="E83" s="122">
        <v>43867</v>
      </c>
      <c r="F83" s="123" t="s">
        <v>42</v>
      </c>
      <c r="G83" s="351"/>
      <c r="H83" s="356"/>
    </row>
    <row r="84" spans="1:8" ht="18.75" x14ac:dyDescent="0.3">
      <c r="A84" s="346"/>
      <c r="B84" s="120" t="s">
        <v>65</v>
      </c>
      <c r="C84" s="120" t="s">
        <v>45</v>
      </c>
      <c r="D84" s="121">
        <v>1578</v>
      </c>
      <c r="E84" s="122">
        <v>43868</v>
      </c>
      <c r="F84" s="123" t="s">
        <v>67</v>
      </c>
      <c r="G84" s="351"/>
      <c r="H84" s="356"/>
    </row>
    <row r="85" spans="1:8" ht="18.75" x14ac:dyDescent="0.3">
      <c r="A85" s="346"/>
      <c r="B85" s="120" t="s">
        <v>259</v>
      </c>
      <c r="C85" s="120" t="s">
        <v>140</v>
      </c>
      <c r="D85" s="121">
        <v>1661.4</v>
      </c>
      <c r="E85" s="122">
        <v>43871</v>
      </c>
      <c r="F85" s="123" t="s">
        <v>42</v>
      </c>
      <c r="G85" s="351"/>
      <c r="H85" s="356"/>
    </row>
    <row r="86" spans="1:8" ht="18.75" x14ac:dyDescent="0.3">
      <c r="A86" s="346"/>
      <c r="B86" s="120" t="s">
        <v>261</v>
      </c>
      <c r="C86" s="120" t="s">
        <v>169</v>
      </c>
      <c r="D86" s="121">
        <v>5437.2</v>
      </c>
      <c r="E86" s="122">
        <v>43871</v>
      </c>
      <c r="F86" s="123" t="s">
        <v>42</v>
      </c>
      <c r="G86" s="351"/>
      <c r="H86" s="356"/>
    </row>
    <row r="87" spans="1:8" ht="18.75" x14ac:dyDescent="0.3">
      <c r="A87" s="346"/>
      <c r="B87" s="120" t="s">
        <v>259</v>
      </c>
      <c r="C87" s="141" t="s">
        <v>256</v>
      </c>
      <c r="D87" s="121">
        <v>1753.5</v>
      </c>
      <c r="E87" s="122">
        <v>43872</v>
      </c>
      <c r="F87" s="123" t="s">
        <v>42</v>
      </c>
      <c r="G87" s="351"/>
      <c r="H87" s="356"/>
    </row>
    <row r="88" spans="1:8" ht="18.75" x14ac:dyDescent="0.3">
      <c r="A88" s="346"/>
      <c r="B88" s="120" t="s">
        <v>262</v>
      </c>
      <c r="C88" s="120" t="s">
        <v>115</v>
      </c>
      <c r="D88" s="121">
        <v>621.96</v>
      </c>
      <c r="E88" s="122">
        <v>43874</v>
      </c>
      <c r="F88" s="123" t="s">
        <v>42</v>
      </c>
      <c r="G88" s="351"/>
      <c r="H88" s="356"/>
    </row>
    <row r="89" spans="1:8" ht="18.75" x14ac:dyDescent="0.3">
      <c r="A89" s="346"/>
      <c r="B89" s="142" t="s">
        <v>65</v>
      </c>
      <c r="C89" s="120" t="s">
        <v>45</v>
      </c>
      <c r="D89" s="121">
        <v>3858</v>
      </c>
      <c r="E89" s="122">
        <v>43875</v>
      </c>
      <c r="F89" s="123" t="s">
        <v>67</v>
      </c>
      <c r="G89" s="351"/>
      <c r="H89" s="356"/>
    </row>
    <row r="90" spans="1:8" ht="18.75" x14ac:dyDescent="0.3">
      <c r="A90" s="346"/>
      <c r="B90" s="120" t="s">
        <v>263</v>
      </c>
      <c r="C90" s="120" t="s">
        <v>186</v>
      </c>
      <c r="D90" s="121">
        <v>4784</v>
      </c>
      <c r="E90" s="122">
        <v>43875</v>
      </c>
      <c r="F90" s="123" t="s">
        <v>42</v>
      </c>
      <c r="G90" s="351"/>
      <c r="H90" s="356"/>
    </row>
    <row r="91" spans="1:8" ht="18.75" x14ac:dyDescent="0.3">
      <c r="A91" s="346"/>
      <c r="B91" s="120" t="s">
        <v>259</v>
      </c>
      <c r="C91" s="141" t="s">
        <v>140</v>
      </c>
      <c r="D91" s="121">
        <v>1661.4</v>
      </c>
      <c r="E91" s="122">
        <v>43878</v>
      </c>
      <c r="F91" s="123" t="s">
        <v>42</v>
      </c>
      <c r="G91" s="351"/>
      <c r="H91" s="356"/>
    </row>
    <row r="92" spans="1:8" ht="18.75" x14ac:dyDescent="0.3">
      <c r="A92" s="346"/>
      <c r="B92" s="120" t="s">
        <v>137</v>
      </c>
      <c r="C92" s="120" t="s">
        <v>255</v>
      </c>
      <c r="D92" s="121">
        <v>2032</v>
      </c>
      <c r="E92" s="122">
        <v>43878</v>
      </c>
      <c r="F92" s="123" t="s">
        <v>42</v>
      </c>
      <c r="G92" s="351"/>
      <c r="H92" s="356"/>
    </row>
    <row r="93" spans="1:8" ht="18.75" x14ac:dyDescent="0.3">
      <c r="A93" s="346"/>
      <c r="B93" s="120" t="s">
        <v>193</v>
      </c>
      <c r="C93" s="120" t="s">
        <v>194</v>
      </c>
      <c r="D93" s="121">
        <v>2392</v>
      </c>
      <c r="E93" s="122">
        <v>43878</v>
      </c>
      <c r="F93" s="123" t="s">
        <v>42</v>
      </c>
      <c r="G93" s="351"/>
      <c r="H93" s="356"/>
    </row>
    <row r="94" spans="1:8" ht="18.75" x14ac:dyDescent="0.3">
      <c r="A94" s="346"/>
      <c r="B94" s="120" t="s">
        <v>257</v>
      </c>
      <c r="C94" s="120" t="s">
        <v>196</v>
      </c>
      <c r="D94" s="121">
        <v>2680</v>
      </c>
      <c r="E94" s="122">
        <v>43878</v>
      </c>
      <c r="F94" s="123" t="s">
        <v>42</v>
      </c>
      <c r="G94" s="351"/>
      <c r="H94" s="356"/>
    </row>
    <row r="95" spans="1:8" ht="18.75" x14ac:dyDescent="0.3">
      <c r="A95" s="346"/>
      <c r="B95" s="120" t="s">
        <v>259</v>
      </c>
      <c r="C95" s="120" t="s">
        <v>258</v>
      </c>
      <c r="D95" s="121">
        <v>1485.15</v>
      </c>
      <c r="E95" s="122">
        <v>43879</v>
      </c>
      <c r="F95" s="123" t="s">
        <v>42</v>
      </c>
      <c r="G95" s="351"/>
      <c r="H95" s="356"/>
    </row>
    <row r="96" spans="1:8" ht="18.75" x14ac:dyDescent="0.3">
      <c r="A96" s="346"/>
      <c r="B96" s="120" t="s">
        <v>65</v>
      </c>
      <c r="C96" s="120" t="s">
        <v>45</v>
      </c>
      <c r="D96" s="121">
        <v>3976</v>
      </c>
      <c r="E96" s="122">
        <v>43882</v>
      </c>
      <c r="F96" s="123" t="s">
        <v>67</v>
      </c>
      <c r="G96" s="351"/>
      <c r="H96" s="356"/>
    </row>
    <row r="97" spans="1:8" ht="18.75" x14ac:dyDescent="0.3">
      <c r="A97" s="346"/>
      <c r="B97" s="120" t="s">
        <v>264</v>
      </c>
      <c r="C97" s="141" t="s">
        <v>265</v>
      </c>
      <c r="D97" s="121">
        <v>3317.58</v>
      </c>
      <c r="E97" s="122">
        <v>43882</v>
      </c>
      <c r="F97" s="123" t="s">
        <v>42</v>
      </c>
      <c r="G97" s="351"/>
      <c r="H97" s="356"/>
    </row>
    <row r="98" spans="1:8" ht="18.75" x14ac:dyDescent="0.3">
      <c r="A98" s="346"/>
      <c r="B98" s="120" t="s">
        <v>259</v>
      </c>
      <c r="C98" s="141" t="s">
        <v>176</v>
      </c>
      <c r="D98" s="121">
        <v>1753.5</v>
      </c>
      <c r="E98" s="122">
        <v>43882</v>
      </c>
      <c r="F98" s="123" t="s">
        <v>42</v>
      </c>
      <c r="G98" s="351"/>
      <c r="H98" s="356"/>
    </row>
    <row r="99" spans="1:8" ht="18.75" x14ac:dyDescent="0.3">
      <c r="A99" s="346"/>
      <c r="B99" s="120" t="s">
        <v>259</v>
      </c>
      <c r="C99" s="141" t="s">
        <v>79</v>
      </c>
      <c r="D99" s="121">
        <v>1342.4</v>
      </c>
      <c r="E99" s="122">
        <v>43882</v>
      </c>
      <c r="F99" s="123" t="s">
        <v>42</v>
      </c>
      <c r="G99" s="351"/>
      <c r="H99" s="356"/>
    </row>
    <row r="100" spans="1:8" ht="18.75" x14ac:dyDescent="0.3">
      <c r="A100" s="346"/>
      <c r="B100" s="120" t="s">
        <v>261</v>
      </c>
      <c r="C100" s="142" t="s">
        <v>266</v>
      </c>
      <c r="D100" s="121">
        <v>8407.6</v>
      </c>
      <c r="E100" s="122">
        <v>43887</v>
      </c>
      <c r="F100" s="123" t="s">
        <v>42</v>
      </c>
      <c r="G100" s="351"/>
      <c r="H100" s="356"/>
    </row>
    <row r="101" spans="1:8" ht="18.75" x14ac:dyDescent="0.3">
      <c r="A101" s="346"/>
      <c r="B101" s="120" t="s">
        <v>207</v>
      </c>
      <c r="C101" s="142" t="s">
        <v>267</v>
      </c>
      <c r="D101" s="121">
        <v>869.5</v>
      </c>
      <c r="E101" s="122">
        <v>43887</v>
      </c>
      <c r="F101" s="123" t="s">
        <v>42</v>
      </c>
      <c r="G101" s="351"/>
      <c r="H101" s="356"/>
    </row>
    <row r="102" spans="1:8" ht="18.75" x14ac:dyDescent="0.3">
      <c r="A102" s="346"/>
      <c r="B102" s="120" t="s">
        <v>264</v>
      </c>
      <c r="C102" s="120" t="s">
        <v>268</v>
      </c>
      <c r="D102" s="121">
        <v>466.6</v>
      </c>
      <c r="E102" s="122">
        <v>43887</v>
      </c>
      <c r="F102" s="123" t="s">
        <v>42</v>
      </c>
      <c r="G102" s="351"/>
      <c r="H102" s="356"/>
    </row>
    <row r="103" spans="1:8" ht="18.75" x14ac:dyDescent="0.3">
      <c r="A103" s="346"/>
      <c r="B103" s="120" t="s">
        <v>216</v>
      </c>
      <c r="C103" s="120" t="s">
        <v>116</v>
      </c>
      <c r="D103" s="121">
        <v>765</v>
      </c>
      <c r="E103" s="122">
        <v>43887</v>
      </c>
      <c r="F103" s="123" t="s">
        <v>42</v>
      </c>
      <c r="G103" s="351"/>
      <c r="H103" s="356"/>
    </row>
    <row r="104" spans="1:8" ht="18.75" x14ac:dyDescent="0.3">
      <c r="A104" s="346"/>
      <c r="B104" s="120" t="s">
        <v>193</v>
      </c>
      <c r="C104" s="142" t="s">
        <v>194</v>
      </c>
      <c r="D104" s="121">
        <v>3139.5</v>
      </c>
      <c r="E104" s="122">
        <v>43887</v>
      </c>
      <c r="F104" s="123" t="s">
        <v>42</v>
      </c>
      <c r="G104" s="351"/>
      <c r="H104" s="356"/>
    </row>
    <row r="105" spans="1:8" ht="18.75" x14ac:dyDescent="0.3">
      <c r="A105" s="346"/>
      <c r="B105" s="120" t="s">
        <v>137</v>
      </c>
      <c r="C105" s="142" t="s">
        <v>219</v>
      </c>
      <c r="D105" s="121">
        <v>3011.8</v>
      </c>
      <c r="E105" s="122">
        <v>43887</v>
      </c>
      <c r="F105" s="123" t="s">
        <v>42</v>
      </c>
      <c r="G105" s="351"/>
      <c r="H105" s="356"/>
    </row>
    <row r="106" spans="1:8" ht="18.75" x14ac:dyDescent="0.3">
      <c r="A106" s="346"/>
      <c r="B106" s="120" t="s">
        <v>259</v>
      </c>
      <c r="C106" s="141" t="s">
        <v>110</v>
      </c>
      <c r="D106" s="121">
        <v>592.48</v>
      </c>
      <c r="E106" s="122">
        <v>43887</v>
      </c>
      <c r="F106" s="123" t="s">
        <v>42</v>
      </c>
      <c r="G106" s="351"/>
      <c r="H106" s="356"/>
    </row>
    <row r="107" spans="1:8" ht="18.75" x14ac:dyDescent="0.3">
      <c r="A107" s="346"/>
      <c r="B107" s="142" t="s">
        <v>259</v>
      </c>
      <c r="C107" s="120" t="s">
        <v>220</v>
      </c>
      <c r="D107" s="121">
        <v>741.75</v>
      </c>
      <c r="E107" s="122">
        <v>43887</v>
      </c>
      <c r="F107" s="123" t="s">
        <v>42</v>
      </c>
      <c r="G107" s="351"/>
      <c r="H107" s="356"/>
    </row>
    <row r="108" spans="1:8" ht="18.75" x14ac:dyDescent="0.3">
      <c r="A108" s="346"/>
      <c r="B108" s="120" t="s">
        <v>259</v>
      </c>
      <c r="C108" s="120" t="s">
        <v>79</v>
      </c>
      <c r="D108" s="121">
        <v>1456.38</v>
      </c>
      <c r="E108" s="122">
        <v>43887</v>
      </c>
      <c r="F108" s="123" t="s">
        <v>42</v>
      </c>
      <c r="G108" s="351"/>
      <c r="H108" s="356"/>
    </row>
    <row r="109" spans="1:8" ht="18.75" x14ac:dyDescent="0.3">
      <c r="A109" s="346"/>
      <c r="B109" s="120" t="s">
        <v>225</v>
      </c>
      <c r="C109" s="120" t="s">
        <v>226</v>
      </c>
      <c r="D109" s="121">
        <v>1346.69</v>
      </c>
      <c r="E109" s="122">
        <v>43888</v>
      </c>
      <c r="F109" s="123" t="s">
        <v>42</v>
      </c>
      <c r="G109" s="351"/>
      <c r="H109" s="356"/>
    </row>
    <row r="110" spans="1:8" ht="18.75" x14ac:dyDescent="0.3">
      <c r="A110" s="347"/>
      <c r="B110" s="125"/>
      <c r="C110" s="125"/>
      <c r="D110" s="126"/>
      <c r="E110" s="143"/>
      <c r="F110" s="144"/>
      <c r="G110" s="352"/>
      <c r="H110" s="357"/>
    </row>
    <row r="111" spans="1:8" ht="18.75" x14ac:dyDescent="0.3">
      <c r="A111" s="347"/>
      <c r="B111" s="125"/>
      <c r="C111" s="125"/>
      <c r="D111" s="126"/>
      <c r="E111" s="143"/>
      <c r="F111" s="144"/>
      <c r="G111" s="352"/>
      <c r="H111" s="357"/>
    </row>
    <row r="112" spans="1:8" ht="19.5" thickBot="1" x14ac:dyDescent="0.35">
      <c r="A112" s="348"/>
      <c r="B112" s="145"/>
      <c r="C112" s="146"/>
      <c r="D112" s="147"/>
      <c r="E112" s="148"/>
      <c r="F112" s="149"/>
      <c r="G112" s="353"/>
      <c r="H112" s="358"/>
    </row>
    <row r="113" spans="1:8" ht="19.5" thickBot="1" x14ac:dyDescent="0.35">
      <c r="A113" s="129"/>
      <c r="B113" s="129"/>
      <c r="C113" s="129"/>
      <c r="D113" s="150">
        <f>SUM(D76:D112)</f>
        <v>72056.560000000012</v>
      </c>
      <c r="E113" s="136"/>
      <c r="F113" s="151"/>
      <c r="G113" s="132"/>
      <c r="H113" s="133"/>
    </row>
    <row r="114" spans="1:8" ht="18.75" x14ac:dyDescent="0.3">
      <c r="A114" s="129"/>
      <c r="B114" s="129"/>
      <c r="C114" s="129"/>
      <c r="D114" s="135"/>
      <c r="E114" s="136"/>
      <c r="F114" s="129"/>
      <c r="G114" s="132"/>
      <c r="H114" s="133"/>
    </row>
    <row r="115" spans="1:8" ht="18.75" x14ac:dyDescent="0.3">
      <c r="A115" s="129"/>
      <c r="B115" s="129"/>
      <c r="C115" s="129"/>
      <c r="D115" s="135"/>
      <c r="E115" s="136"/>
      <c r="F115" s="129"/>
      <c r="G115" s="132"/>
      <c r="H115" s="133"/>
    </row>
    <row r="116" spans="1:8" ht="18.75" x14ac:dyDescent="0.3">
      <c r="A116" s="346" t="s">
        <v>270</v>
      </c>
      <c r="B116" s="120" t="s">
        <v>274</v>
      </c>
      <c r="C116" s="120" t="s">
        <v>126</v>
      </c>
      <c r="D116" s="121">
        <v>1638.4</v>
      </c>
      <c r="E116" s="122">
        <v>43864</v>
      </c>
      <c r="F116" s="123" t="s">
        <v>42</v>
      </c>
      <c r="G116" s="351">
        <v>3.4299999999999997E-2</v>
      </c>
      <c r="H116" s="356">
        <v>3.6799999999999999E-2</v>
      </c>
    </row>
    <row r="117" spans="1:8" ht="18.75" x14ac:dyDescent="0.3">
      <c r="A117" s="346"/>
      <c r="B117" s="120" t="s">
        <v>275</v>
      </c>
      <c r="C117" s="120" t="s">
        <v>135</v>
      </c>
      <c r="D117" s="121">
        <v>1115.8399999999999</v>
      </c>
      <c r="E117" s="122">
        <v>43864</v>
      </c>
      <c r="F117" s="123" t="s">
        <v>42</v>
      </c>
      <c r="G117" s="351"/>
      <c r="H117" s="356"/>
    </row>
    <row r="118" spans="1:8" ht="18.75" x14ac:dyDescent="0.3">
      <c r="A118" s="346"/>
      <c r="B118" s="120" t="s">
        <v>275</v>
      </c>
      <c r="C118" s="120" t="s">
        <v>276</v>
      </c>
      <c r="D118" s="121">
        <v>2664.07</v>
      </c>
      <c r="E118" s="122">
        <v>43866</v>
      </c>
      <c r="F118" s="123" t="s">
        <v>42</v>
      </c>
      <c r="G118" s="351"/>
      <c r="H118" s="356"/>
    </row>
    <row r="119" spans="1:8" ht="18.75" x14ac:dyDescent="0.3">
      <c r="A119" s="346"/>
      <c r="B119" s="120" t="s">
        <v>108</v>
      </c>
      <c r="C119" s="120" t="s">
        <v>190</v>
      </c>
      <c r="D119" s="121">
        <v>362.44</v>
      </c>
      <c r="E119" s="122">
        <v>43878</v>
      </c>
      <c r="F119" s="123" t="s">
        <v>42</v>
      </c>
      <c r="G119" s="351"/>
      <c r="H119" s="356"/>
    </row>
    <row r="120" spans="1:8" ht="18.75" x14ac:dyDescent="0.3">
      <c r="A120" s="346"/>
      <c r="B120" s="120" t="s">
        <v>275</v>
      </c>
      <c r="C120" s="141" t="s">
        <v>212</v>
      </c>
      <c r="D120" s="121">
        <v>1156.45</v>
      </c>
      <c r="E120" s="122">
        <v>43887</v>
      </c>
      <c r="F120" s="123" t="s">
        <v>42</v>
      </c>
      <c r="G120" s="351"/>
      <c r="H120" s="356"/>
    </row>
    <row r="121" spans="1:8" ht="19.5" thickBot="1" x14ac:dyDescent="0.35">
      <c r="A121" s="346"/>
      <c r="B121" s="152"/>
      <c r="C121" s="152"/>
      <c r="D121" s="153"/>
      <c r="E121" s="154"/>
      <c r="F121" s="123"/>
      <c r="G121" s="351"/>
      <c r="H121" s="356"/>
    </row>
    <row r="122" spans="1:8" ht="19.5" thickBot="1" x14ac:dyDescent="0.35">
      <c r="A122" s="155"/>
      <c r="B122" s="129"/>
      <c r="C122" s="129"/>
      <c r="D122" s="156">
        <f>SUM(D116:D121)</f>
        <v>6937.1999999999989</v>
      </c>
      <c r="E122" s="136"/>
      <c r="F122" s="129"/>
      <c r="G122" s="157"/>
      <c r="H122" s="158"/>
    </row>
    <row r="123" spans="1:8" ht="18.75" x14ac:dyDescent="0.3">
      <c r="A123" s="155"/>
      <c r="B123" s="129"/>
      <c r="C123" s="129"/>
      <c r="D123" s="135"/>
      <c r="E123" s="136"/>
      <c r="F123" s="129"/>
      <c r="G123" s="157"/>
      <c r="H123" s="158"/>
    </row>
    <row r="124" spans="1:8" ht="18.75" x14ac:dyDescent="0.3">
      <c r="A124" s="322" t="s">
        <v>271</v>
      </c>
      <c r="B124" s="152" t="s">
        <v>282</v>
      </c>
      <c r="C124" s="152" t="s">
        <v>283</v>
      </c>
      <c r="D124" s="153">
        <v>1925</v>
      </c>
      <c r="E124" s="159">
        <v>43865</v>
      </c>
      <c r="F124" s="160" t="s">
        <v>46</v>
      </c>
      <c r="G124" s="324">
        <v>1.4999999999999999E-2</v>
      </c>
      <c r="H124" s="342">
        <v>3.1099999999999999E-2</v>
      </c>
    </row>
    <row r="125" spans="1:8" ht="18.75" x14ac:dyDescent="0.3">
      <c r="A125" s="322"/>
      <c r="B125" s="152" t="s">
        <v>279</v>
      </c>
      <c r="C125" s="161" t="s">
        <v>278</v>
      </c>
      <c r="D125" s="162">
        <v>600</v>
      </c>
      <c r="E125" s="159">
        <v>43871</v>
      </c>
      <c r="F125" s="160" t="s">
        <v>42</v>
      </c>
      <c r="G125" s="324"/>
      <c r="H125" s="342"/>
    </row>
    <row r="126" spans="1:8" ht="18.75" x14ac:dyDescent="0.3">
      <c r="A126" s="322"/>
      <c r="B126" s="160" t="s">
        <v>71</v>
      </c>
      <c r="C126" s="160" t="s">
        <v>277</v>
      </c>
      <c r="D126" s="163">
        <v>512.16999999999996</v>
      </c>
      <c r="E126" s="164">
        <v>43871</v>
      </c>
      <c r="F126" s="160" t="s">
        <v>42</v>
      </c>
      <c r="G126" s="324"/>
      <c r="H126" s="342"/>
    </row>
    <row r="127" spans="1:8" ht="19.5" thickBot="1" x14ac:dyDescent="0.35">
      <c r="A127" s="323"/>
      <c r="B127" s="146"/>
      <c r="C127" s="165"/>
      <c r="D127" s="166"/>
      <c r="E127" s="167"/>
      <c r="F127" s="168"/>
      <c r="G127" s="325"/>
      <c r="H127" s="343"/>
    </row>
    <row r="128" spans="1:8" ht="19.5" thickBot="1" x14ac:dyDescent="0.35">
      <c r="A128" s="155"/>
      <c r="B128" s="129"/>
      <c r="C128" s="129"/>
      <c r="D128" s="150">
        <f>SUM(D124:D127)</f>
        <v>3037.17</v>
      </c>
      <c r="E128" s="136"/>
      <c r="F128" s="129"/>
      <c r="G128" s="157"/>
      <c r="H128" s="158"/>
    </row>
    <row r="129" spans="1:8" ht="19.5" thickBot="1" x14ac:dyDescent="0.35">
      <c r="A129" s="155"/>
      <c r="B129" s="129"/>
      <c r="C129" s="129"/>
      <c r="D129" s="135"/>
      <c r="E129" s="136"/>
      <c r="F129" s="129"/>
      <c r="G129" s="157"/>
      <c r="H129" s="158"/>
    </row>
    <row r="130" spans="1:8" ht="18.75" x14ac:dyDescent="0.3">
      <c r="A130" s="344" t="s">
        <v>27</v>
      </c>
      <c r="B130" s="137" t="s">
        <v>43</v>
      </c>
      <c r="C130" s="169" t="s">
        <v>281</v>
      </c>
      <c r="D130" s="170">
        <v>12832.23</v>
      </c>
      <c r="E130" s="171">
        <v>43864</v>
      </c>
      <c r="F130" s="140" t="s">
        <v>42</v>
      </c>
      <c r="G130" s="349">
        <f>D135/D195</f>
        <v>8.5908809758688864E-2</v>
      </c>
      <c r="H130" s="354">
        <v>0.1167</v>
      </c>
    </row>
    <row r="131" spans="1:8" ht="18.75" x14ac:dyDescent="0.3">
      <c r="A131" s="346"/>
      <c r="B131" s="172" t="s">
        <v>131</v>
      </c>
      <c r="C131" s="173" t="s">
        <v>296</v>
      </c>
      <c r="D131" s="174">
        <v>2809.02</v>
      </c>
      <c r="E131" s="175">
        <v>43864</v>
      </c>
      <c r="F131" s="176" t="s">
        <v>42</v>
      </c>
      <c r="G131" s="351"/>
      <c r="H131" s="356"/>
    </row>
    <row r="132" spans="1:8" ht="18.75" x14ac:dyDescent="0.3">
      <c r="A132" s="346"/>
      <c r="B132" s="173" t="s">
        <v>131</v>
      </c>
      <c r="C132" s="173" t="s">
        <v>297</v>
      </c>
      <c r="D132" s="174">
        <v>1724.38</v>
      </c>
      <c r="E132" s="175">
        <v>43881</v>
      </c>
      <c r="F132" s="176" t="s">
        <v>42</v>
      </c>
      <c r="G132" s="351"/>
      <c r="H132" s="356"/>
    </row>
    <row r="133" spans="1:8" ht="18.75" x14ac:dyDescent="0.3">
      <c r="A133" s="347"/>
      <c r="B133" s="177"/>
      <c r="C133" s="177"/>
      <c r="D133" s="178"/>
      <c r="E133" s="179"/>
      <c r="F133" s="180"/>
      <c r="G133" s="352"/>
      <c r="H133" s="357"/>
    </row>
    <row r="134" spans="1:8" ht="19.5" thickBot="1" x14ac:dyDescent="0.35">
      <c r="A134" s="348"/>
      <c r="B134" s="146"/>
      <c r="C134" s="181"/>
      <c r="D134" s="147"/>
      <c r="E134" s="148"/>
      <c r="F134" s="146"/>
      <c r="G134" s="353"/>
      <c r="H134" s="358"/>
    </row>
    <row r="135" spans="1:8" ht="19.5" thickBot="1" x14ac:dyDescent="0.35">
      <c r="A135" s="155"/>
      <c r="B135" s="182"/>
      <c r="C135" s="182"/>
      <c r="D135" s="150">
        <f>SUM(D130:D134)</f>
        <v>17365.63</v>
      </c>
      <c r="E135" s="183"/>
      <c r="F135" s="182"/>
      <c r="G135" s="157"/>
      <c r="H135" s="158"/>
    </row>
    <row r="136" spans="1:8" ht="18.75" x14ac:dyDescent="0.3">
      <c r="A136" s="155"/>
      <c r="B136" s="182"/>
      <c r="C136" s="182"/>
      <c r="D136" s="184"/>
      <c r="E136" s="183"/>
      <c r="F136" s="182"/>
      <c r="G136" s="157"/>
      <c r="H136" s="158"/>
    </row>
    <row r="137" spans="1:8" ht="18.75" x14ac:dyDescent="0.3">
      <c r="A137" s="155"/>
      <c r="B137" s="182"/>
      <c r="C137" s="182"/>
      <c r="D137" s="184"/>
      <c r="E137" s="183"/>
      <c r="F137" s="182"/>
      <c r="G137" s="157"/>
      <c r="H137" s="158"/>
    </row>
    <row r="138" spans="1:8" ht="18.75" x14ac:dyDescent="0.3">
      <c r="A138" s="322" t="s">
        <v>272</v>
      </c>
      <c r="B138" s="120" t="s">
        <v>146</v>
      </c>
      <c r="C138" s="33" t="s">
        <v>300</v>
      </c>
      <c r="D138" s="121">
        <v>345.15</v>
      </c>
      <c r="E138" s="154">
        <v>43865</v>
      </c>
      <c r="F138" s="160" t="s">
        <v>41</v>
      </c>
      <c r="G138" s="324">
        <v>6.6699999999999995E-2</v>
      </c>
      <c r="H138" s="342">
        <v>0.1085</v>
      </c>
    </row>
    <row r="139" spans="1:8" ht="18.75" x14ac:dyDescent="0.3">
      <c r="A139" s="322"/>
      <c r="B139" s="120" t="s">
        <v>146</v>
      </c>
      <c r="C139" s="238" t="s">
        <v>291</v>
      </c>
      <c r="D139" s="121">
        <v>2074.79</v>
      </c>
      <c r="E139" s="154">
        <v>43865</v>
      </c>
      <c r="F139" s="160" t="s">
        <v>41</v>
      </c>
      <c r="G139" s="324"/>
      <c r="H139" s="342"/>
    </row>
    <row r="140" spans="1:8" ht="18.75" x14ac:dyDescent="0.3">
      <c r="A140" s="322"/>
      <c r="B140" s="120" t="s">
        <v>147</v>
      </c>
      <c r="C140" s="2" t="s">
        <v>292</v>
      </c>
      <c r="D140" s="121">
        <v>400.04</v>
      </c>
      <c r="E140" s="154">
        <v>43865</v>
      </c>
      <c r="F140" s="160" t="s">
        <v>41</v>
      </c>
      <c r="G140" s="324"/>
      <c r="H140" s="342"/>
    </row>
    <row r="141" spans="1:8" ht="18.75" x14ac:dyDescent="0.3">
      <c r="A141" s="322"/>
      <c r="B141" s="120" t="s">
        <v>147</v>
      </c>
      <c r="C141" s="123" t="s">
        <v>293</v>
      </c>
      <c r="D141" s="121">
        <v>3678.72</v>
      </c>
      <c r="E141" s="154">
        <v>43865</v>
      </c>
      <c r="F141" s="160" t="s">
        <v>41</v>
      </c>
      <c r="G141" s="324"/>
      <c r="H141" s="342"/>
    </row>
    <row r="142" spans="1:8" ht="18.75" x14ac:dyDescent="0.3">
      <c r="A142" s="322"/>
      <c r="B142" s="120" t="s">
        <v>57</v>
      </c>
      <c r="C142" s="123" t="s">
        <v>82</v>
      </c>
      <c r="D142" s="121">
        <v>2630.36</v>
      </c>
      <c r="E142" s="154">
        <v>43865</v>
      </c>
      <c r="F142" s="160" t="s">
        <v>41</v>
      </c>
      <c r="G142" s="324"/>
      <c r="H142" s="342"/>
    </row>
    <row r="143" spans="1:8" ht="18.75" x14ac:dyDescent="0.3">
      <c r="A143" s="322"/>
      <c r="B143" s="120" t="s">
        <v>69</v>
      </c>
      <c r="C143" s="123" t="s">
        <v>290</v>
      </c>
      <c r="D143" s="121">
        <v>109.42</v>
      </c>
      <c r="E143" s="154">
        <v>43867</v>
      </c>
      <c r="F143" s="160" t="s">
        <v>41</v>
      </c>
      <c r="G143" s="324"/>
      <c r="H143" s="342"/>
    </row>
    <row r="144" spans="1:8" ht="18.75" x14ac:dyDescent="0.3">
      <c r="A144" s="322"/>
      <c r="B144" s="120" t="s">
        <v>69</v>
      </c>
      <c r="C144" s="2" t="s">
        <v>158</v>
      </c>
      <c r="D144" s="121">
        <v>251.85</v>
      </c>
      <c r="E144" s="154">
        <v>43867</v>
      </c>
      <c r="F144" s="160" t="s">
        <v>41</v>
      </c>
      <c r="G144" s="324"/>
      <c r="H144" s="342"/>
    </row>
    <row r="145" spans="1:8" ht="18.75" x14ac:dyDescent="0.3">
      <c r="A145" s="322"/>
      <c r="B145" s="120" t="s">
        <v>146</v>
      </c>
      <c r="C145" s="33" t="s">
        <v>312</v>
      </c>
      <c r="D145" s="121">
        <v>397.25</v>
      </c>
      <c r="E145" s="154">
        <v>43872</v>
      </c>
      <c r="F145" s="160" t="s">
        <v>41</v>
      </c>
      <c r="G145" s="324"/>
      <c r="H145" s="342"/>
    </row>
    <row r="146" spans="1:8" ht="18.75" x14ac:dyDescent="0.3">
      <c r="A146" s="322"/>
      <c r="B146" s="120" t="s">
        <v>146</v>
      </c>
      <c r="C146" s="2" t="s">
        <v>301</v>
      </c>
      <c r="D146" s="121">
        <v>1771.05</v>
      </c>
      <c r="E146" s="154">
        <v>43872</v>
      </c>
      <c r="F146" s="160" t="s">
        <v>41</v>
      </c>
      <c r="G146" s="324"/>
      <c r="H146" s="342"/>
    </row>
    <row r="147" spans="1:8" ht="18.75" x14ac:dyDescent="0.3">
      <c r="A147" s="322"/>
      <c r="B147" s="123" t="s">
        <v>57</v>
      </c>
      <c r="C147" s="2" t="s">
        <v>150</v>
      </c>
      <c r="D147" s="163">
        <v>1823.71</v>
      </c>
      <c r="E147" s="164">
        <v>43879</v>
      </c>
      <c r="F147" s="160" t="s">
        <v>42</v>
      </c>
      <c r="G147" s="324"/>
      <c r="H147" s="342"/>
    </row>
    <row r="148" spans="1:8" ht="18.75" x14ac:dyDescent="0.3">
      <c r="A148" s="322"/>
      <c r="B148" s="144"/>
      <c r="C148" s="144"/>
      <c r="D148" s="185"/>
      <c r="E148" s="186"/>
      <c r="F148" s="187" t="s">
        <v>42</v>
      </c>
      <c r="G148" s="324"/>
      <c r="H148" s="342"/>
    </row>
    <row r="149" spans="1:8" ht="19.5" thickBot="1" x14ac:dyDescent="0.35">
      <c r="A149" s="323"/>
      <c r="B149" s="145"/>
      <c r="C149" s="146"/>
      <c r="D149" s="147"/>
      <c r="E149" s="148"/>
      <c r="F149" s="188"/>
      <c r="G149" s="325"/>
      <c r="H149" s="343"/>
    </row>
    <row r="150" spans="1:8" ht="19.5" thickBot="1" x14ac:dyDescent="0.35">
      <c r="A150" s="339"/>
      <c r="B150" s="340"/>
      <c r="C150" s="129"/>
      <c r="D150" s="189">
        <f>SUM(D138:D149)</f>
        <v>13482.34</v>
      </c>
      <c r="E150" s="136"/>
      <c r="F150" s="129"/>
      <c r="G150" s="157"/>
      <c r="H150" s="158"/>
    </row>
    <row r="151" spans="1:8" ht="19.5" thickBot="1" x14ac:dyDescent="0.35">
      <c r="A151" s="323"/>
      <c r="B151" s="341"/>
      <c r="C151" s="129"/>
      <c r="D151" s="135"/>
      <c r="E151" s="136"/>
      <c r="F151" s="129"/>
      <c r="G151" s="157"/>
      <c r="H151" s="158"/>
    </row>
    <row r="152" spans="1:8" ht="18.75" x14ac:dyDescent="0.3">
      <c r="A152" s="322" t="s">
        <v>273</v>
      </c>
      <c r="B152" s="190" t="s">
        <v>66</v>
      </c>
      <c r="C152" s="191" t="s">
        <v>72</v>
      </c>
      <c r="D152" s="192">
        <v>10.45</v>
      </c>
      <c r="E152" s="193">
        <v>43865</v>
      </c>
      <c r="F152" s="194" t="s">
        <v>44</v>
      </c>
      <c r="G152" s="324">
        <v>6.9999999999999999E-4</v>
      </c>
      <c r="H152" s="342">
        <v>6.9999999999999999E-4</v>
      </c>
    </row>
    <row r="153" spans="1:8" ht="18.75" x14ac:dyDescent="0.3">
      <c r="A153" s="322"/>
      <c r="B153" s="190" t="s">
        <v>66</v>
      </c>
      <c r="C153" s="21" t="s">
        <v>68</v>
      </c>
      <c r="D153" s="192">
        <v>1.2</v>
      </c>
      <c r="E153" s="193">
        <v>43868</v>
      </c>
      <c r="F153" s="194" t="s">
        <v>44</v>
      </c>
      <c r="G153" s="324"/>
      <c r="H153" s="342"/>
    </row>
    <row r="154" spans="1:8" ht="18.75" x14ac:dyDescent="0.3">
      <c r="A154" s="322"/>
      <c r="B154" s="190" t="s">
        <v>66</v>
      </c>
      <c r="C154" s="21" t="s">
        <v>68</v>
      </c>
      <c r="D154" s="192">
        <v>1.2</v>
      </c>
      <c r="E154" s="193">
        <v>43868</v>
      </c>
      <c r="F154" s="194" t="s">
        <v>44</v>
      </c>
      <c r="G154" s="324"/>
      <c r="H154" s="342"/>
    </row>
    <row r="155" spans="1:8" ht="18.75" x14ac:dyDescent="0.3">
      <c r="A155" s="322"/>
      <c r="B155" s="190" t="s">
        <v>66</v>
      </c>
      <c r="C155" s="21" t="s">
        <v>68</v>
      </c>
      <c r="D155" s="192">
        <v>1.2</v>
      </c>
      <c r="E155" s="193">
        <v>43868</v>
      </c>
      <c r="F155" s="194" t="s">
        <v>44</v>
      </c>
      <c r="G155" s="324"/>
      <c r="H155" s="342"/>
    </row>
    <row r="156" spans="1:8" ht="18.75" x14ac:dyDescent="0.3">
      <c r="A156" s="322"/>
      <c r="B156" s="190" t="s">
        <v>66</v>
      </c>
      <c r="C156" s="21" t="s">
        <v>68</v>
      </c>
      <c r="D156" s="192">
        <v>1.2</v>
      </c>
      <c r="E156" s="193">
        <v>43868</v>
      </c>
      <c r="F156" s="194" t="s">
        <v>44</v>
      </c>
      <c r="G156" s="324"/>
      <c r="H156" s="342"/>
    </row>
    <row r="157" spans="1:8" ht="18.75" x14ac:dyDescent="0.3">
      <c r="A157" s="322"/>
      <c r="B157" s="190" t="s">
        <v>66</v>
      </c>
      <c r="C157" s="21" t="s">
        <v>68</v>
      </c>
      <c r="D157" s="192">
        <v>1.2</v>
      </c>
      <c r="E157" s="193">
        <v>43871</v>
      </c>
      <c r="F157" s="194" t="s">
        <v>44</v>
      </c>
      <c r="G157" s="324"/>
      <c r="H157" s="342"/>
    </row>
    <row r="158" spans="1:8" ht="18.75" x14ac:dyDescent="0.3">
      <c r="A158" s="322"/>
      <c r="B158" s="190" t="s">
        <v>66</v>
      </c>
      <c r="C158" s="21" t="s">
        <v>68</v>
      </c>
      <c r="D158" s="192">
        <v>1.2</v>
      </c>
      <c r="E158" s="193">
        <v>43872</v>
      </c>
      <c r="F158" s="194" t="s">
        <v>44</v>
      </c>
      <c r="G158" s="324"/>
      <c r="H158" s="342"/>
    </row>
    <row r="159" spans="1:8" ht="18.75" x14ac:dyDescent="0.3">
      <c r="A159" s="322"/>
      <c r="B159" s="190" t="s">
        <v>66</v>
      </c>
      <c r="C159" s="21" t="s">
        <v>68</v>
      </c>
      <c r="D159" s="192">
        <v>1.2</v>
      </c>
      <c r="E159" s="193">
        <v>43872</v>
      </c>
      <c r="F159" s="194" t="s">
        <v>44</v>
      </c>
      <c r="G159" s="324"/>
      <c r="H159" s="342"/>
    </row>
    <row r="160" spans="1:8" ht="18.75" x14ac:dyDescent="0.3">
      <c r="A160" s="322"/>
      <c r="B160" s="190" t="s">
        <v>66</v>
      </c>
      <c r="C160" s="21" t="s">
        <v>68</v>
      </c>
      <c r="D160" s="192">
        <v>1.2</v>
      </c>
      <c r="E160" s="193">
        <v>43872</v>
      </c>
      <c r="F160" s="194" t="s">
        <v>44</v>
      </c>
      <c r="G160" s="324"/>
      <c r="H160" s="342"/>
    </row>
    <row r="161" spans="1:8" ht="18.75" x14ac:dyDescent="0.3">
      <c r="A161" s="322"/>
      <c r="B161" s="190" t="s">
        <v>66</v>
      </c>
      <c r="C161" s="21" t="s">
        <v>68</v>
      </c>
      <c r="D161" s="192">
        <v>1.2</v>
      </c>
      <c r="E161" s="193">
        <v>43872</v>
      </c>
      <c r="F161" s="194" t="s">
        <v>44</v>
      </c>
      <c r="G161" s="324"/>
      <c r="H161" s="342"/>
    </row>
    <row r="162" spans="1:8" ht="18.75" x14ac:dyDescent="0.3">
      <c r="A162" s="322"/>
      <c r="B162" s="190" t="s">
        <v>66</v>
      </c>
      <c r="C162" s="21" t="s">
        <v>68</v>
      </c>
      <c r="D162" s="192">
        <v>1.2</v>
      </c>
      <c r="E162" s="193">
        <v>43872</v>
      </c>
      <c r="F162" s="194" t="s">
        <v>44</v>
      </c>
      <c r="G162" s="324"/>
      <c r="H162" s="342"/>
    </row>
    <row r="163" spans="1:8" ht="18.75" x14ac:dyDescent="0.3">
      <c r="A163" s="322"/>
      <c r="B163" s="190" t="s">
        <v>66</v>
      </c>
      <c r="C163" s="21" t="s">
        <v>68</v>
      </c>
      <c r="D163" s="192">
        <v>1.2</v>
      </c>
      <c r="E163" s="193">
        <v>43872</v>
      </c>
      <c r="F163" s="194" t="s">
        <v>44</v>
      </c>
      <c r="G163" s="324"/>
      <c r="H163" s="342"/>
    </row>
    <row r="164" spans="1:8" ht="18.75" x14ac:dyDescent="0.3">
      <c r="A164" s="322"/>
      <c r="B164" s="190" t="s">
        <v>66</v>
      </c>
      <c r="C164" s="21" t="s">
        <v>68</v>
      </c>
      <c r="D164" s="192">
        <v>1.2</v>
      </c>
      <c r="E164" s="193">
        <v>43872</v>
      </c>
      <c r="F164" s="194" t="s">
        <v>44</v>
      </c>
      <c r="G164" s="324"/>
      <c r="H164" s="342"/>
    </row>
    <row r="165" spans="1:8" ht="18.75" x14ac:dyDescent="0.3">
      <c r="A165" s="322"/>
      <c r="B165" s="190" t="s">
        <v>66</v>
      </c>
      <c r="C165" s="21" t="s">
        <v>68</v>
      </c>
      <c r="D165" s="192">
        <v>1.2</v>
      </c>
      <c r="E165" s="193">
        <v>43875</v>
      </c>
      <c r="F165" s="194" t="s">
        <v>44</v>
      </c>
      <c r="G165" s="324"/>
      <c r="H165" s="342"/>
    </row>
    <row r="166" spans="1:8" ht="18.75" x14ac:dyDescent="0.3">
      <c r="A166" s="322"/>
      <c r="B166" s="190" t="s">
        <v>66</v>
      </c>
      <c r="C166" s="21" t="s">
        <v>68</v>
      </c>
      <c r="D166" s="192">
        <v>1.2</v>
      </c>
      <c r="E166" s="193">
        <v>43875</v>
      </c>
      <c r="F166" s="194" t="s">
        <v>44</v>
      </c>
      <c r="G166" s="324"/>
      <c r="H166" s="342"/>
    </row>
    <row r="167" spans="1:8" ht="18.75" x14ac:dyDescent="0.3">
      <c r="A167" s="322"/>
      <c r="B167" s="190" t="s">
        <v>66</v>
      </c>
      <c r="C167" s="21" t="s">
        <v>68</v>
      </c>
      <c r="D167" s="192">
        <v>1.2</v>
      </c>
      <c r="E167" s="193">
        <v>43875</v>
      </c>
      <c r="F167" s="194" t="s">
        <v>44</v>
      </c>
      <c r="G167" s="324"/>
      <c r="H167" s="342"/>
    </row>
    <row r="168" spans="1:8" ht="18.75" x14ac:dyDescent="0.3">
      <c r="A168" s="322"/>
      <c r="B168" s="190" t="s">
        <v>66</v>
      </c>
      <c r="C168" s="21" t="s">
        <v>72</v>
      </c>
      <c r="D168" s="192">
        <v>10.45</v>
      </c>
      <c r="E168" s="193">
        <v>43878</v>
      </c>
      <c r="F168" s="194" t="s">
        <v>44</v>
      </c>
      <c r="G168" s="324"/>
      <c r="H168" s="342"/>
    </row>
    <row r="169" spans="1:8" ht="18.75" x14ac:dyDescent="0.3">
      <c r="A169" s="322"/>
      <c r="B169" s="190" t="s">
        <v>66</v>
      </c>
      <c r="C169" s="21" t="s">
        <v>72</v>
      </c>
      <c r="D169" s="192">
        <v>10.45</v>
      </c>
      <c r="E169" s="193">
        <v>43880</v>
      </c>
      <c r="F169" s="194" t="s">
        <v>44</v>
      </c>
      <c r="G169" s="324"/>
      <c r="H169" s="342"/>
    </row>
    <row r="170" spans="1:8" ht="18.75" x14ac:dyDescent="0.3">
      <c r="A170" s="322"/>
      <c r="B170" s="190" t="s">
        <v>66</v>
      </c>
      <c r="C170" s="21" t="s">
        <v>80</v>
      </c>
      <c r="D170" s="192">
        <v>84</v>
      </c>
      <c r="E170" s="193">
        <v>43882</v>
      </c>
      <c r="F170" s="194" t="s">
        <v>44</v>
      </c>
      <c r="G170" s="324"/>
      <c r="H170" s="342"/>
    </row>
    <row r="171" spans="1:8" ht="18.75" x14ac:dyDescent="0.3">
      <c r="A171" s="322"/>
      <c r="B171" s="190" t="s">
        <v>66</v>
      </c>
      <c r="C171" s="21" t="s">
        <v>68</v>
      </c>
      <c r="D171" s="192">
        <v>1.2</v>
      </c>
      <c r="E171" s="193">
        <v>43882</v>
      </c>
      <c r="F171" s="194" t="s">
        <v>44</v>
      </c>
      <c r="G171" s="324"/>
      <c r="H171" s="342"/>
    </row>
    <row r="172" spans="1:8" ht="18.75" x14ac:dyDescent="0.3">
      <c r="A172" s="322"/>
      <c r="B172" s="190" t="s">
        <v>66</v>
      </c>
      <c r="C172" s="21" t="s">
        <v>294</v>
      </c>
      <c r="D172" s="192">
        <v>1.2</v>
      </c>
      <c r="E172" s="193">
        <v>43882</v>
      </c>
      <c r="F172" s="194" t="s">
        <v>44</v>
      </c>
      <c r="G172" s="324"/>
      <c r="H172" s="342"/>
    </row>
    <row r="173" spans="1:8" ht="18.75" x14ac:dyDescent="0.3">
      <c r="A173" s="322"/>
      <c r="B173" s="190" t="s">
        <v>66</v>
      </c>
      <c r="C173" s="21" t="s">
        <v>295</v>
      </c>
      <c r="D173" s="192">
        <v>6.5</v>
      </c>
      <c r="E173" s="193">
        <v>43887</v>
      </c>
      <c r="F173" s="194" t="s">
        <v>44</v>
      </c>
      <c r="G173" s="324"/>
      <c r="H173" s="342"/>
    </row>
    <row r="174" spans="1:8" ht="19.5" thickBot="1" x14ac:dyDescent="0.35">
      <c r="A174" s="323"/>
      <c r="B174" s="195"/>
      <c r="C174" s="165"/>
      <c r="D174" s="196"/>
      <c r="E174" s="197"/>
      <c r="F174" s="195"/>
      <c r="G174" s="325"/>
      <c r="H174" s="343"/>
    </row>
    <row r="175" spans="1:8" ht="19.5" thickBot="1" x14ac:dyDescent="0.35">
      <c r="A175" s="155"/>
      <c r="B175" s="129"/>
      <c r="C175" s="129"/>
      <c r="D175" s="198">
        <f>SUM(D152:D173)</f>
        <v>142.24999999999997</v>
      </c>
      <c r="E175" s="136"/>
      <c r="F175" s="129"/>
      <c r="G175" s="157"/>
      <c r="H175" s="158"/>
    </row>
    <row r="176" spans="1:8" ht="19.5" thickBot="1" x14ac:dyDescent="0.35">
      <c r="A176" s="155"/>
      <c r="B176" s="129"/>
      <c r="C176" s="129"/>
      <c r="D176" s="135"/>
      <c r="E176" s="136"/>
      <c r="F176" s="129"/>
      <c r="G176" s="157"/>
      <c r="H176" s="158"/>
    </row>
    <row r="177" spans="1:8" ht="18.75" x14ac:dyDescent="0.3">
      <c r="A177" s="344" t="s">
        <v>28</v>
      </c>
      <c r="B177" s="137" t="s">
        <v>280</v>
      </c>
      <c r="C177" s="137" t="s">
        <v>284</v>
      </c>
      <c r="D177" s="138">
        <v>2340</v>
      </c>
      <c r="E177" s="139">
        <v>43864</v>
      </c>
      <c r="F177" s="140" t="s">
        <v>46</v>
      </c>
      <c r="G177" s="349">
        <f>D186/D195</f>
        <v>2.9868417609217598E-2</v>
      </c>
      <c r="H177" s="354">
        <v>9.7999999999999997E-3</v>
      </c>
    </row>
    <row r="178" spans="1:8" ht="18.75" x14ac:dyDescent="0.3">
      <c r="A178" s="345"/>
      <c r="B178" s="199" t="s">
        <v>285</v>
      </c>
      <c r="C178" s="199" t="s">
        <v>286</v>
      </c>
      <c r="D178" s="200">
        <v>1099</v>
      </c>
      <c r="E178" s="201">
        <v>43864</v>
      </c>
      <c r="F178" s="202" t="s">
        <v>46</v>
      </c>
      <c r="G178" s="350"/>
      <c r="H178" s="355"/>
    </row>
    <row r="179" spans="1:8" ht="18.75" x14ac:dyDescent="0.3">
      <c r="A179" s="345"/>
      <c r="B179" s="199" t="s">
        <v>86</v>
      </c>
      <c r="C179" s="199" t="s">
        <v>75</v>
      </c>
      <c r="D179" s="200">
        <v>755</v>
      </c>
      <c r="E179" s="201">
        <v>43879</v>
      </c>
      <c r="F179" s="202" t="s">
        <v>42</v>
      </c>
      <c r="G179" s="350"/>
      <c r="H179" s="355"/>
    </row>
    <row r="180" spans="1:8" ht="18.75" x14ac:dyDescent="0.3">
      <c r="A180" s="346"/>
      <c r="B180" s="120" t="s">
        <v>200</v>
      </c>
      <c r="C180" s="152" t="s">
        <v>201</v>
      </c>
      <c r="D180" s="121">
        <v>150</v>
      </c>
      <c r="E180" s="203">
        <v>43880</v>
      </c>
      <c r="F180" s="123" t="s">
        <v>46</v>
      </c>
      <c r="G180" s="351"/>
      <c r="H180" s="356"/>
    </row>
    <row r="181" spans="1:8" ht="18.75" x14ac:dyDescent="0.3">
      <c r="A181" s="346"/>
      <c r="B181" s="120" t="s">
        <v>280</v>
      </c>
      <c r="C181" s="123" t="s">
        <v>203</v>
      </c>
      <c r="D181" s="204">
        <v>1170</v>
      </c>
      <c r="E181" s="205">
        <v>43882</v>
      </c>
      <c r="F181" s="206" t="s">
        <v>46</v>
      </c>
      <c r="G181" s="351"/>
      <c r="H181" s="356"/>
    </row>
    <row r="182" spans="1:8" ht="18.75" x14ac:dyDescent="0.3">
      <c r="A182" s="346"/>
      <c r="B182" s="120" t="s">
        <v>288</v>
      </c>
      <c r="C182" s="123" t="s">
        <v>210</v>
      </c>
      <c r="D182" s="204">
        <v>320</v>
      </c>
      <c r="E182" s="205">
        <v>43887</v>
      </c>
      <c r="F182" s="206" t="s">
        <v>42</v>
      </c>
      <c r="G182" s="351"/>
      <c r="H182" s="356"/>
    </row>
    <row r="183" spans="1:8" ht="18.75" x14ac:dyDescent="0.3">
      <c r="A183" s="346"/>
      <c r="B183" s="120" t="s">
        <v>221</v>
      </c>
      <c r="C183" s="123" t="s">
        <v>287</v>
      </c>
      <c r="D183" s="204">
        <v>203.61</v>
      </c>
      <c r="E183" s="205">
        <v>43887</v>
      </c>
      <c r="F183" s="206" t="s">
        <v>42</v>
      </c>
      <c r="G183" s="351"/>
      <c r="H183" s="356"/>
    </row>
    <row r="184" spans="1:8" ht="18.75" x14ac:dyDescent="0.3">
      <c r="A184" s="347"/>
      <c r="B184" s="125"/>
      <c r="C184" s="144"/>
      <c r="D184" s="207"/>
      <c r="E184" s="208"/>
      <c r="F184" s="209"/>
      <c r="G184" s="352"/>
      <c r="H184" s="357"/>
    </row>
    <row r="185" spans="1:8" ht="19.5" thickBot="1" x14ac:dyDescent="0.35">
      <c r="A185" s="348"/>
      <c r="B185" s="210"/>
      <c r="C185" s="146"/>
      <c r="D185" s="147"/>
      <c r="E185" s="148"/>
      <c r="F185" s="146"/>
      <c r="G185" s="353"/>
      <c r="H185" s="358"/>
    </row>
    <row r="186" spans="1:8" ht="19.5" thickBot="1" x14ac:dyDescent="0.35">
      <c r="A186" s="155"/>
      <c r="B186" s="129"/>
      <c r="C186" s="129"/>
      <c r="D186" s="150">
        <f>SUM(D177:D185)</f>
        <v>6037.61</v>
      </c>
      <c r="E186" s="136"/>
      <c r="F186" s="211"/>
      <c r="G186" s="212"/>
      <c r="H186" s="213"/>
    </row>
    <row r="187" spans="1:8" ht="18.75" x14ac:dyDescent="0.3">
      <c r="A187" s="155"/>
      <c r="B187" s="129"/>
      <c r="C187" s="129"/>
      <c r="D187" s="135"/>
      <c r="E187" s="136"/>
      <c r="F187" s="211"/>
      <c r="G187" s="212"/>
      <c r="H187" s="213"/>
    </row>
    <row r="188" spans="1:8" ht="18.75" x14ac:dyDescent="0.3">
      <c r="A188" s="322" t="s">
        <v>74</v>
      </c>
      <c r="B188" s="214" t="s">
        <v>241</v>
      </c>
      <c r="C188" s="214" t="s">
        <v>289</v>
      </c>
      <c r="D188" s="215">
        <v>10000</v>
      </c>
      <c r="E188" s="164">
        <v>43875</v>
      </c>
      <c r="F188" s="160" t="s">
        <v>46</v>
      </c>
      <c r="G188" s="324">
        <v>4.9500000000000002E-2</v>
      </c>
      <c r="H188" s="326">
        <v>2.9600000000000001E-2</v>
      </c>
    </row>
    <row r="189" spans="1:8" ht="18.75" x14ac:dyDescent="0.3">
      <c r="A189" s="322"/>
      <c r="B189" s="216"/>
      <c r="C189" s="123"/>
      <c r="D189" s="163"/>
      <c r="E189" s="164"/>
      <c r="F189" s="160"/>
      <c r="G189" s="324"/>
      <c r="H189" s="326"/>
    </row>
    <row r="190" spans="1:8" ht="18.75" x14ac:dyDescent="0.3">
      <c r="A190" s="322"/>
      <c r="B190" s="123"/>
      <c r="C190" s="123"/>
      <c r="D190" s="163"/>
      <c r="E190" s="164"/>
      <c r="F190" s="160"/>
      <c r="G190" s="324"/>
      <c r="H190" s="326"/>
    </row>
    <row r="191" spans="1:8" ht="18.75" x14ac:dyDescent="0.3">
      <c r="A191" s="322"/>
      <c r="B191" s="123"/>
      <c r="C191" s="123"/>
      <c r="D191" s="163"/>
      <c r="E191" s="164"/>
      <c r="F191" s="160"/>
      <c r="G191" s="324"/>
      <c r="H191" s="326"/>
    </row>
    <row r="192" spans="1:8" ht="19.5" thickBot="1" x14ac:dyDescent="0.35">
      <c r="A192" s="323"/>
      <c r="B192" s="145"/>
      <c r="C192" s="146"/>
      <c r="D192" s="147"/>
      <c r="E192" s="148"/>
      <c r="F192" s="188"/>
      <c r="G192" s="325"/>
      <c r="H192" s="327"/>
    </row>
    <row r="193" spans="1:8" ht="19.5" thickBot="1" x14ac:dyDescent="0.35">
      <c r="A193" s="217"/>
      <c r="B193" s="218"/>
      <c r="C193" s="218"/>
      <c r="D193" s="219">
        <f>SUM(D188:D192)</f>
        <v>10000</v>
      </c>
      <c r="E193" s="220"/>
      <c r="F193" s="218"/>
      <c r="G193" s="221"/>
      <c r="H193" s="222"/>
    </row>
    <row r="194" spans="1:8" ht="19.5" thickBot="1" x14ac:dyDescent="0.35">
      <c r="A194" s="129"/>
      <c r="B194" s="129"/>
      <c r="C194" s="129"/>
      <c r="D194" s="223"/>
      <c r="E194" s="224"/>
      <c r="F194" s="129"/>
      <c r="G194" s="132"/>
      <c r="H194" s="133"/>
    </row>
    <row r="195" spans="1:8" ht="19.5" thickBot="1" x14ac:dyDescent="0.35">
      <c r="A195" s="225" t="s">
        <v>31</v>
      </c>
      <c r="B195" s="226"/>
      <c r="C195" s="226"/>
      <c r="D195" s="227">
        <f>D193+D186+D175+D150+D135+D128+D122+D113+D74</f>
        <v>202140.27</v>
      </c>
      <c r="E195" s="228"/>
      <c r="F195" s="229"/>
      <c r="G195" s="230"/>
      <c r="H195" s="231"/>
    </row>
    <row r="196" spans="1:8" ht="18.75" x14ac:dyDescent="0.3">
      <c r="A196" s="232"/>
      <c r="B196" s="232"/>
      <c r="C196" s="232"/>
      <c r="D196" s="233"/>
      <c r="E196" s="234"/>
      <c r="F196" s="232"/>
      <c r="G196" s="235"/>
      <c r="H196" s="236"/>
    </row>
    <row r="197" spans="1:8" ht="18.75" x14ac:dyDescent="0.3">
      <c r="A197" s="232"/>
      <c r="B197" s="232"/>
      <c r="C197" s="232"/>
      <c r="D197" s="233"/>
      <c r="E197" s="234"/>
      <c r="F197" s="232"/>
      <c r="G197" s="235"/>
      <c r="H197" s="236"/>
    </row>
    <row r="198" spans="1:8" ht="18.75" x14ac:dyDescent="0.3">
      <c r="A198" s="232"/>
      <c r="B198" s="232"/>
      <c r="C198" s="232"/>
      <c r="D198" s="233"/>
      <c r="E198" s="234"/>
      <c r="F198" s="232"/>
      <c r="G198" s="235"/>
      <c r="H198" s="236"/>
    </row>
    <row r="199" spans="1:8" ht="18.75" x14ac:dyDescent="0.3">
      <c r="A199" s="232"/>
      <c r="B199" s="232"/>
      <c r="C199" s="232"/>
      <c r="D199" s="233"/>
      <c r="E199" s="234"/>
      <c r="F199" s="232"/>
      <c r="G199" s="235"/>
      <c r="H199" s="236"/>
    </row>
    <row r="200" spans="1:8" ht="18.75" x14ac:dyDescent="0.3">
      <c r="A200" s="232"/>
      <c r="B200" s="232"/>
      <c r="C200" s="232"/>
      <c r="D200" s="233"/>
      <c r="E200" s="234"/>
      <c r="F200" s="232"/>
      <c r="G200" s="235"/>
      <c r="H200" s="236"/>
    </row>
    <row r="201" spans="1:8" ht="18.75" x14ac:dyDescent="0.3">
      <c r="A201" s="232"/>
      <c r="B201" s="232"/>
      <c r="C201" s="232"/>
      <c r="D201" s="233"/>
      <c r="E201" s="234"/>
      <c r="F201" s="232"/>
      <c r="G201" s="235"/>
      <c r="H201" s="236"/>
    </row>
    <row r="202" spans="1:8" ht="18.75" x14ac:dyDescent="0.3">
      <c r="A202" s="232"/>
      <c r="B202" s="232"/>
      <c r="C202" s="232"/>
      <c r="D202" s="233"/>
      <c r="E202" s="234"/>
      <c r="F202" s="232"/>
      <c r="G202" s="235"/>
      <c r="H202" s="236"/>
    </row>
    <row r="203" spans="1:8" ht="18.75" x14ac:dyDescent="0.3">
      <c r="A203" s="232"/>
      <c r="B203" s="232"/>
      <c r="C203" s="237" t="s">
        <v>311</v>
      </c>
      <c r="D203" s="233"/>
      <c r="E203" s="234"/>
      <c r="F203" s="232"/>
      <c r="G203" s="235"/>
      <c r="H203" s="236"/>
    </row>
    <row r="204" spans="1:8" ht="18.75" x14ac:dyDescent="0.3">
      <c r="A204" s="232"/>
      <c r="B204" s="232"/>
      <c r="C204" s="232" t="s">
        <v>14</v>
      </c>
      <c r="D204" s="233"/>
      <c r="E204" s="234"/>
      <c r="F204" s="232"/>
      <c r="G204" s="235"/>
      <c r="H204" s="236"/>
    </row>
  </sheetData>
  <mergeCells count="39">
    <mergeCell ref="A14:H14"/>
    <mergeCell ref="A15:A16"/>
    <mergeCell ref="B15:B16"/>
    <mergeCell ref="C15:C16"/>
    <mergeCell ref="D15:D16"/>
    <mergeCell ref="E15:E16"/>
    <mergeCell ref="F15:F16"/>
    <mergeCell ref="G15:G16"/>
    <mergeCell ref="H15:H16"/>
    <mergeCell ref="A17:A73"/>
    <mergeCell ref="G17:G73"/>
    <mergeCell ref="H17:H73"/>
    <mergeCell ref="A76:A112"/>
    <mergeCell ref="G76:G112"/>
    <mergeCell ref="H76:H112"/>
    <mergeCell ref="G138:G149"/>
    <mergeCell ref="H138:H149"/>
    <mergeCell ref="A116:A121"/>
    <mergeCell ref="G116:G121"/>
    <mergeCell ref="H116:H121"/>
    <mergeCell ref="A124:A127"/>
    <mergeCell ref="G124:G127"/>
    <mergeCell ref="H124:H127"/>
    <mergeCell ref="A188:A192"/>
    <mergeCell ref="G188:G192"/>
    <mergeCell ref="H188:H192"/>
    <mergeCell ref="A1:H5"/>
    <mergeCell ref="A6:H7"/>
    <mergeCell ref="A150:B151"/>
    <mergeCell ref="A152:A174"/>
    <mergeCell ref="G152:G174"/>
    <mergeCell ref="H152:H174"/>
    <mergeCell ref="A177:A185"/>
    <mergeCell ref="G177:G185"/>
    <mergeCell ref="H177:H185"/>
    <mergeCell ref="A130:A134"/>
    <mergeCell ref="G130:G134"/>
    <mergeCell ref="H130:H134"/>
    <mergeCell ref="A138:A149"/>
  </mergeCells>
  <pageMargins left="0.511811024" right="0.511811024" top="0.78740157499999996" bottom="0.78740157499999996" header="0.31496062000000002" footer="0.31496062000000002"/>
  <pageSetup paperSize="9" scale="51" fitToHeight="0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OSC </vt:lpstr>
      <vt:lpstr>Caixa diário</vt:lpstr>
      <vt:lpstr>Grupo Despesas</vt:lpstr>
      <vt:lpstr>'OSC '!__xlnm__FilterDatabase</vt:lpstr>
      <vt:lpstr>'OSC '!__xlnm__FilterDatabase_0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THEMIS ALVARES FRANCO KLEIBER</dc:creator>
  <cp:lastModifiedBy>user</cp:lastModifiedBy>
  <cp:revision>169</cp:revision>
  <cp:lastPrinted>2021-03-02T13:56:55Z</cp:lastPrinted>
  <dcterms:created xsi:type="dcterms:W3CDTF">2014-10-01T16:57:45Z</dcterms:created>
  <dcterms:modified xsi:type="dcterms:W3CDTF">2021-05-25T14:37:38Z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